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3825" windowWidth="19320" windowHeight="12120" activeTab="1"/>
  </bookViews>
  <sheets>
    <sheet name="組替表" sheetId="1" r:id="rId1"/>
    <sheet name="精算表" sheetId="2" r:id="rId2"/>
  </sheets>
  <definedNames>
    <definedName name="CF科目">'組替表'!$H$3</definedName>
    <definedName name="_xlnm.Print_Area" localSheetId="1">'精算表'!$B$2:$AE$86</definedName>
    <definedName name="_xlnm.Print_Area" localSheetId="0">'組替表'!$B$2:$I$50</definedName>
  </definedNames>
  <calcPr fullCalcOnLoad="1"/>
</workbook>
</file>

<file path=xl/sharedStrings.xml><?xml version="1.0" encoding="utf-8"?>
<sst xmlns="http://schemas.openxmlformats.org/spreadsheetml/2006/main" count="203" uniqueCount="112">
  <si>
    <t>貸借対照表</t>
  </si>
  <si>
    <t>(単位：千円)</t>
  </si>
  <si>
    <t>償却費
計上</t>
  </si>
  <si>
    <t>引当金
計上</t>
  </si>
  <si>
    <t>合計</t>
  </si>
  <si>
    <t>現預金</t>
  </si>
  <si>
    <t>受取手形</t>
  </si>
  <si>
    <t>売掛金</t>
  </si>
  <si>
    <t>有価証券</t>
  </si>
  <si>
    <t>棚卸資産</t>
  </si>
  <si>
    <t>未収利息</t>
  </si>
  <si>
    <t>短期貸付金</t>
  </si>
  <si>
    <t>貸倒引当金</t>
  </si>
  <si>
    <t>前払費用</t>
  </si>
  <si>
    <t>無形固定資産</t>
  </si>
  <si>
    <t>繰延資産</t>
  </si>
  <si>
    <t>支払手形</t>
  </si>
  <si>
    <t>買掛金</t>
  </si>
  <si>
    <t>短期借入金</t>
  </si>
  <si>
    <t>未払金</t>
  </si>
  <si>
    <t>未払費用</t>
  </si>
  <si>
    <t>未払法人税等</t>
  </si>
  <si>
    <t>未払利息</t>
  </si>
  <si>
    <t>長期借入金</t>
  </si>
  <si>
    <t>資本金</t>
  </si>
  <si>
    <t>負債資本合計</t>
  </si>
  <si>
    <t>キャッシュ・フロー計算書</t>
  </si>
  <si>
    <t>Ⅰ 営業活動によるキャッシュ・フロー</t>
  </si>
  <si>
    <t>　税金等調整前当期純利益</t>
  </si>
  <si>
    <t>　減価償却費</t>
  </si>
  <si>
    <t>　貸倒引当金の増加額</t>
  </si>
  <si>
    <t>　受取利息及び受取配当金</t>
  </si>
  <si>
    <t>　支払利息</t>
  </si>
  <si>
    <t>　有価証券売却益</t>
  </si>
  <si>
    <t>　有形固定資産売却損</t>
  </si>
  <si>
    <t>　売上債権の増加額</t>
  </si>
  <si>
    <t>　仕入債務の増加額</t>
  </si>
  <si>
    <t>　その他資産の増加額</t>
  </si>
  <si>
    <t>　その他負債の増減額</t>
  </si>
  <si>
    <t>小計</t>
  </si>
  <si>
    <t>　利息及び配当金の受領額</t>
  </si>
  <si>
    <t>　利息の支払額</t>
  </si>
  <si>
    <t>　法人税等の支払額</t>
  </si>
  <si>
    <t>　営業活動によるキャッシュ・フロー</t>
  </si>
  <si>
    <t>Ⅱ 投資活動によるキャッシュ・フロー</t>
  </si>
  <si>
    <t>　有価証券の取得による支出</t>
  </si>
  <si>
    <t>　有価証券の売却による収入</t>
  </si>
  <si>
    <t>　有形固定資産の取得による支出</t>
  </si>
  <si>
    <t>　有形固定資産の売却による収入</t>
  </si>
  <si>
    <t>　貸付金の貸付による支出</t>
  </si>
  <si>
    <t>　貸付金の回収による収入</t>
  </si>
  <si>
    <t>　投資活動によるキャッシュ・フロー</t>
  </si>
  <si>
    <t>Ⅲ 財務活動によるキャッシュ・フロー</t>
  </si>
  <si>
    <t>　短期借入金の借入による収入</t>
  </si>
  <si>
    <t>　短期借入金の返済による支出</t>
  </si>
  <si>
    <t>　長期借入金の借入による収入</t>
  </si>
  <si>
    <t>　長期借入金の返済による支出</t>
  </si>
  <si>
    <t>　財務活動によるキャッシュ・フロー</t>
  </si>
  <si>
    <t>Ⅳ 現金及び現金同等物の増減額</t>
  </si>
  <si>
    <t>Ⅴ 現金及び現金同等物の期首残高</t>
  </si>
  <si>
    <t>Ⅵ 現金及び現金同等物の期末残高</t>
  </si>
  <si>
    <t>前期末</t>
  </si>
  <si>
    <t>当期末</t>
  </si>
  <si>
    <t>増減額</t>
  </si>
  <si>
    <t>支払利息</t>
  </si>
  <si>
    <t>有価証券の取得</t>
  </si>
  <si>
    <t>有価証券の売却</t>
  </si>
  <si>
    <t>固定資産の取得</t>
  </si>
  <si>
    <t>固定資産の売却</t>
  </si>
  <si>
    <t>貸付金の貸付け</t>
  </si>
  <si>
    <t>貸付金の回収</t>
  </si>
  <si>
    <t>借入金の借入</t>
  </si>
  <si>
    <t>借入金の返済</t>
  </si>
  <si>
    <t>現預金の増減</t>
  </si>
  <si>
    <t>売上債権の増減額</t>
  </si>
  <si>
    <t>仕入債務の増減額</t>
  </si>
  <si>
    <t>評価損益
その他</t>
  </si>
  <si>
    <t>その他資産の増減額</t>
  </si>
  <si>
    <t>その他負債の増減額</t>
  </si>
  <si>
    <t>当期純
利益</t>
  </si>
  <si>
    <t>法人税等</t>
  </si>
  <si>
    <t>　有価証券評価損</t>
  </si>
  <si>
    <t>PLから転記</t>
  </si>
  <si>
    <t>実際の収支を記載</t>
  </si>
  <si>
    <t>受取利息</t>
  </si>
  <si>
    <t>資本剰余金</t>
  </si>
  <si>
    <t>その他有価証券評価差額</t>
  </si>
  <si>
    <t>科目振替</t>
  </si>
  <si>
    <t>当期末残高</t>
  </si>
  <si>
    <t>振替後残高</t>
  </si>
  <si>
    <t>CF勘定科目</t>
  </si>
  <si>
    <t>当座預金</t>
  </si>
  <si>
    <t>その他有価証券</t>
  </si>
  <si>
    <t>建物</t>
  </si>
  <si>
    <t>機械装置</t>
  </si>
  <si>
    <t>車両</t>
  </si>
  <si>
    <t>現金及び現金同等物</t>
  </si>
  <si>
    <t>売上債権</t>
  </si>
  <si>
    <t>固定資産</t>
  </si>
  <si>
    <t>貸付金</t>
  </si>
  <si>
    <t>減価償却累計額</t>
  </si>
  <si>
    <t>その他資産</t>
  </si>
  <si>
    <t>仕入債務</t>
  </si>
  <si>
    <t>その他負債</t>
  </si>
  <si>
    <t>その他引当金</t>
  </si>
  <si>
    <t>CF科目</t>
  </si>
  <si>
    <t>未払費用</t>
  </si>
  <si>
    <t>前受収益</t>
  </si>
  <si>
    <t>未収収益</t>
  </si>
  <si>
    <t>設備未払金</t>
  </si>
  <si>
    <t>利益剰余金</t>
  </si>
  <si>
    <t>組替表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</si>
</sst>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0;[Red]0"/>
    <numFmt numFmtId="179" formatCode="0_ "/>
  </numFmts>
  <fonts count="1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i/>
      <sz val="9"/>
      <color indexed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i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i/>
      <sz val="9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i/>
      <sz val="9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177" fontId="3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177" fontId="6" fillId="3" borderId="1" xfId="0" applyNumberFormat="1" applyFont="1" applyFill="1" applyBorder="1" applyAlignment="1">
      <alignment horizontal="center" vertical="center" wrapText="1"/>
    </xf>
    <xf numFmtId="177" fontId="6" fillId="2" borderId="0" xfId="0" applyNumberFormat="1" applyFont="1" applyFill="1" applyAlignment="1">
      <alignment horizontal="center" vertical="center" wrapText="1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8" fillId="2" borderId="0" xfId="0" applyNumberFormat="1" applyFont="1" applyFill="1" applyAlignment="1">
      <alignment vertical="center"/>
    </xf>
    <xf numFmtId="177" fontId="11" fillId="2" borderId="0" xfId="0" applyNumberFormat="1" applyFont="1" applyFill="1" applyAlignment="1">
      <alignment vertical="center"/>
    </xf>
    <xf numFmtId="177" fontId="9" fillId="2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center" vertical="center"/>
    </xf>
    <xf numFmtId="179" fontId="3" fillId="2" borderId="0" xfId="0" applyNumberFormat="1" applyFont="1" applyFill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177" fontId="13" fillId="2" borderId="2" xfId="0" applyNumberFormat="1" applyFont="1" applyFill="1" applyBorder="1" applyAlignment="1">
      <alignment horizontal="right" vertical="center"/>
    </xf>
    <xf numFmtId="179" fontId="13" fillId="2" borderId="2" xfId="0" applyNumberFormat="1" applyFont="1" applyFill="1" applyBorder="1" applyAlignment="1">
      <alignment horizontal="right" vertical="center"/>
    </xf>
    <xf numFmtId="179" fontId="3" fillId="2" borderId="0" xfId="0" applyNumberFormat="1" applyFont="1" applyFill="1" applyBorder="1" applyAlignment="1" applyProtection="1">
      <alignment vertical="center"/>
      <protection locked="0"/>
    </xf>
    <xf numFmtId="179" fontId="3" fillId="4" borderId="1" xfId="0" applyNumberFormat="1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  <xf numFmtId="177" fontId="10" fillId="2" borderId="0" xfId="0" applyNumberFormat="1" applyFont="1" applyFill="1" applyBorder="1" applyAlignment="1" applyProtection="1">
      <alignment horizontal="right" vertical="center"/>
      <protection locked="0"/>
    </xf>
    <xf numFmtId="177" fontId="12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0" xfId="0" applyNumberFormat="1" applyFont="1" applyFill="1" applyBorder="1" applyAlignment="1">
      <alignment horizontal="center" vertical="center" wrapText="1"/>
    </xf>
    <xf numFmtId="179" fontId="13" fillId="2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179" fontId="3" fillId="2" borderId="1" xfId="0" applyNumberFormat="1" applyFont="1" applyFill="1" applyBorder="1" applyAlignment="1" applyProtection="1">
      <alignment vertical="center"/>
      <protection locked="0"/>
    </xf>
    <xf numFmtId="177" fontId="8" fillId="4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 applyProtection="1">
      <alignment vertical="center"/>
      <protection locked="0"/>
    </xf>
    <xf numFmtId="177" fontId="3" fillId="4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79" fontId="3" fillId="4" borderId="1" xfId="0" applyNumberFormat="1" applyFont="1" applyFill="1" applyBorder="1" applyAlignment="1" applyProtection="1">
      <alignment vertical="center"/>
      <protection locked="0"/>
    </xf>
    <xf numFmtId="179" fontId="3" fillId="2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 applyProtection="1">
      <alignment vertical="center"/>
      <protection locked="0"/>
    </xf>
    <xf numFmtId="177" fontId="5" fillId="5" borderId="1" xfId="0" applyNumberFormat="1" applyFont="1" applyFill="1" applyBorder="1" applyAlignment="1" applyProtection="1">
      <alignment vertical="center"/>
      <protection locked="0"/>
    </xf>
    <xf numFmtId="179" fontId="3" fillId="5" borderId="1" xfId="0" applyNumberFormat="1" applyFont="1" applyFill="1" applyBorder="1" applyAlignment="1" applyProtection="1">
      <alignment vertical="center"/>
      <protection locked="0"/>
    </xf>
    <xf numFmtId="179" fontId="3" fillId="5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 applyProtection="1">
      <alignment vertical="center"/>
      <protection locked="0"/>
    </xf>
    <xf numFmtId="179" fontId="3" fillId="2" borderId="1" xfId="0" applyNumberFormat="1" applyFont="1" applyFill="1" applyBorder="1" applyAlignment="1" applyProtection="1">
      <alignment vertical="center"/>
      <protection locked="0"/>
    </xf>
    <xf numFmtId="177" fontId="3" fillId="2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vertical="center"/>
    </xf>
    <xf numFmtId="177" fontId="5" fillId="5" borderId="1" xfId="0" applyNumberFormat="1" applyFont="1" applyFill="1" applyBorder="1" applyAlignment="1" applyProtection="1">
      <alignment vertical="center"/>
      <protection locked="0"/>
    </xf>
    <xf numFmtId="177" fontId="3" fillId="6" borderId="1" xfId="0" applyNumberFormat="1" applyFont="1" applyFill="1" applyBorder="1" applyAlignment="1">
      <alignment vertical="center"/>
    </xf>
    <xf numFmtId="179" fontId="3" fillId="6" borderId="1" xfId="0" applyNumberFormat="1" applyFont="1" applyFill="1" applyBorder="1" applyAlignment="1">
      <alignment vertical="center"/>
    </xf>
    <xf numFmtId="177" fontId="3" fillId="6" borderId="1" xfId="0" applyNumberFormat="1" applyFont="1" applyFill="1" applyBorder="1" applyAlignment="1" applyProtection="1">
      <alignment vertical="center"/>
      <protection locked="0"/>
    </xf>
    <xf numFmtId="179" fontId="3" fillId="6" borderId="1" xfId="0" applyNumberFormat="1" applyFont="1" applyFill="1" applyBorder="1" applyAlignment="1" applyProtection="1">
      <alignment vertical="center"/>
      <protection locked="0"/>
    </xf>
    <xf numFmtId="179" fontId="3" fillId="6" borderId="3" xfId="0" applyNumberFormat="1" applyFont="1" applyFill="1" applyBorder="1" applyAlignment="1" applyProtection="1">
      <alignment vertical="center"/>
      <protection locked="0"/>
    </xf>
    <xf numFmtId="179" fontId="3" fillId="6" borderId="3" xfId="0" applyNumberFormat="1" applyFont="1" applyFill="1" applyBorder="1" applyAlignment="1">
      <alignment vertical="center"/>
    </xf>
    <xf numFmtId="177" fontId="14" fillId="3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 wrapText="1"/>
    </xf>
    <xf numFmtId="179" fontId="6" fillId="5" borderId="1" xfId="0" applyNumberFormat="1" applyFont="1" applyFill="1" applyBorder="1" applyAlignment="1" applyProtection="1">
      <alignment horizontal="center" vertical="center"/>
      <protection locked="0"/>
    </xf>
    <xf numFmtId="177" fontId="15" fillId="2" borderId="2" xfId="0" applyNumberFormat="1" applyFont="1" applyFill="1" applyBorder="1" applyAlignment="1">
      <alignment horizontal="right" vertical="center"/>
    </xf>
    <xf numFmtId="179" fontId="15" fillId="2" borderId="2" xfId="0" applyNumberFormat="1" applyFont="1" applyFill="1" applyBorder="1" applyAlignment="1">
      <alignment horizontal="right" vertical="center"/>
    </xf>
    <xf numFmtId="177" fontId="16" fillId="2" borderId="0" xfId="0" applyNumberFormat="1" applyFont="1" applyFill="1" applyAlignment="1">
      <alignment vertical="center"/>
    </xf>
    <xf numFmtId="177" fontId="5" fillId="2" borderId="0" xfId="0" applyNumberFormat="1" applyFont="1" applyFill="1" applyAlignment="1">
      <alignment vertical="center"/>
    </xf>
    <xf numFmtId="177" fontId="17" fillId="2" borderId="0" xfId="0" applyNumberFormat="1" applyFont="1" applyFill="1" applyAlignment="1">
      <alignment vertical="center"/>
    </xf>
    <xf numFmtId="177" fontId="18" fillId="2" borderId="0" xfId="0" applyNumberFormat="1" applyFont="1" applyFill="1" applyAlignment="1">
      <alignment horizontal="center" vertical="center" wrapText="1"/>
    </xf>
    <xf numFmtId="177" fontId="15" fillId="2" borderId="0" xfId="0" applyNumberFormat="1" applyFont="1" applyFill="1" applyAlignment="1">
      <alignment vertical="center"/>
    </xf>
    <xf numFmtId="177" fontId="16" fillId="2" borderId="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"/>
  <sheetViews>
    <sheetView zoomScale="85" zoomScaleNormal="85" workbookViewId="0" topLeftCell="A1">
      <selection activeCell="F33" sqref="F33"/>
    </sheetView>
  </sheetViews>
  <sheetFormatPr defaultColWidth="9.00390625" defaultRowHeight="13.5"/>
  <cols>
    <col min="1" max="1" width="2.625" style="1" customWidth="1"/>
    <col min="2" max="2" width="18.50390625" style="1" customWidth="1"/>
    <col min="3" max="6" width="17.125" style="1" customWidth="1"/>
    <col min="7" max="7" width="2.50390625" style="13" customWidth="1"/>
    <col min="8" max="8" width="17.125" style="13" customWidth="1"/>
    <col min="9" max="15" width="7.875" style="13" customWidth="1"/>
    <col min="16" max="16" width="12.00390625" style="14" customWidth="1"/>
    <col min="17" max="26" width="9.00390625" style="13" customWidth="1"/>
    <col min="27" max="16384" width="9.00390625" style="1" customWidth="1"/>
  </cols>
  <sheetData>
    <row r="2" spans="2:26" s="7" customFormat="1" ht="21" customHeight="1">
      <c r="B2" s="6" t="s">
        <v>111</v>
      </c>
      <c r="F2" s="22" t="s">
        <v>1</v>
      </c>
      <c r="G2" s="21"/>
      <c r="H2" s="21"/>
      <c r="I2" s="21"/>
      <c r="J2" s="21"/>
      <c r="K2" s="21"/>
      <c r="L2" s="21"/>
      <c r="M2" s="21"/>
      <c r="N2" s="21"/>
      <c r="P2" s="23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26" s="4" customFormat="1" ht="51.75" customHeight="1">
      <c r="B3" s="54"/>
      <c r="C3" s="54" t="s">
        <v>88</v>
      </c>
      <c r="D3" s="54" t="s">
        <v>87</v>
      </c>
      <c r="E3" s="54" t="s">
        <v>89</v>
      </c>
      <c r="F3" s="54" t="s">
        <v>90</v>
      </c>
      <c r="G3" s="24"/>
      <c r="H3" s="53" t="s">
        <v>105</v>
      </c>
      <c r="I3" s="25"/>
      <c r="J3" s="25"/>
      <c r="K3" s="25"/>
      <c r="L3" s="25"/>
      <c r="M3" s="25"/>
      <c r="N3" s="25"/>
      <c r="O3" s="24"/>
      <c r="P3" s="26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2:15" ht="15.75" customHeight="1">
      <c r="B4" s="32" t="s">
        <v>5</v>
      </c>
      <c r="C4" s="30">
        <v>390</v>
      </c>
      <c r="D4" s="30"/>
      <c r="E4" s="30">
        <f>SUM(C4:D4)</f>
        <v>390</v>
      </c>
      <c r="F4" s="30" t="s">
        <v>96</v>
      </c>
      <c r="G4" s="19"/>
      <c r="H4" s="28" t="s">
        <v>96</v>
      </c>
      <c r="I4" s="19"/>
      <c r="J4" s="19"/>
      <c r="K4" s="25"/>
      <c r="L4" s="25"/>
      <c r="M4" s="25"/>
      <c r="N4" s="19"/>
      <c r="O4" s="9"/>
    </row>
    <row r="5" spans="2:15" ht="15.75" customHeight="1">
      <c r="B5" s="32" t="s">
        <v>91</v>
      </c>
      <c r="C5" s="30">
        <v>300</v>
      </c>
      <c r="D5" s="30"/>
      <c r="E5" s="30">
        <f aca="true" t="shared" si="0" ref="E5:E45">SUM(C5:D5)</f>
        <v>300</v>
      </c>
      <c r="F5" s="30" t="s">
        <v>96</v>
      </c>
      <c r="G5" s="19"/>
      <c r="H5" s="28" t="s">
        <v>97</v>
      </c>
      <c r="I5" s="19"/>
      <c r="J5" s="19"/>
      <c r="K5" s="25"/>
      <c r="L5" s="25"/>
      <c r="M5" s="25"/>
      <c r="N5" s="19"/>
      <c r="O5" s="9"/>
    </row>
    <row r="6" spans="2:15" ht="15.75" customHeight="1">
      <c r="B6" s="32"/>
      <c r="C6" s="30"/>
      <c r="D6" s="30"/>
      <c r="E6" s="30">
        <f t="shared" si="0"/>
        <v>0</v>
      </c>
      <c r="F6" s="30"/>
      <c r="G6" s="19"/>
      <c r="H6" s="28" t="s">
        <v>8</v>
      </c>
      <c r="I6" s="19"/>
      <c r="J6" s="19"/>
      <c r="K6" s="25"/>
      <c r="L6" s="25"/>
      <c r="M6" s="25"/>
      <c r="N6" s="19"/>
      <c r="O6" s="9"/>
    </row>
    <row r="7" spans="2:15" ht="15.75" customHeight="1">
      <c r="B7" s="32" t="s">
        <v>6</v>
      </c>
      <c r="C7" s="30">
        <v>130</v>
      </c>
      <c r="D7" s="30"/>
      <c r="E7" s="30">
        <f t="shared" si="0"/>
        <v>130</v>
      </c>
      <c r="F7" s="30" t="s">
        <v>97</v>
      </c>
      <c r="G7" s="19"/>
      <c r="H7" s="28" t="s">
        <v>9</v>
      </c>
      <c r="I7" s="19"/>
      <c r="J7" s="19"/>
      <c r="K7" s="25"/>
      <c r="L7" s="25"/>
      <c r="M7" s="25"/>
      <c r="N7" s="19"/>
      <c r="O7" s="9"/>
    </row>
    <row r="8" spans="2:15" ht="15.75" customHeight="1">
      <c r="B8" s="32" t="s">
        <v>7</v>
      </c>
      <c r="C8" s="30"/>
      <c r="D8" s="30"/>
      <c r="E8" s="30">
        <f t="shared" si="0"/>
        <v>0</v>
      </c>
      <c r="F8" s="30" t="s">
        <v>97</v>
      </c>
      <c r="G8" s="19"/>
      <c r="H8" s="28" t="s">
        <v>99</v>
      </c>
      <c r="I8" s="19"/>
      <c r="J8" s="19"/>
      <c r="K8" s="25"/>
      <c r="L8" s="25"/>
      <c r="M8" s="25"/>
      <c r="N8" s="19"/>
      <c r="O8" s="9"/>
    </row>
    <row r="9" spans="2:15" ht="15.75" customHeight="1">
      <c r="B9" s="32"/>
      <c r="C9" s="30"/>
      <c r="D9" s="30"/>
      <c r="E9" s="30">
        <f t="shared" si="0"/>
        <v>0</v>
      </c>
      <c r="F9" s="30"/>
      <c r="G9" s="19"/>
      <c r="H9" s="28" t="s">
        <v>12</v>
      </c>
      <c r="I9" s="19"/>
      <c r="J9" s="19"/>
      <c r="K9" s="25"/>
      <c r="L9" s="25"/>
      <c r="M9" s="25"/>
      <c r="N9" s="19"/>
      <c r="O9" s="9"/>
    </row>
    <row r="10" spans="2:15" ht="15.75" customHeight="1">
      <c r="B10" s="32" t="s">
        <v>8</v>
      </c>
      <c r="C10" s="30">
        <v>70</v>
      </c>
      <c r="D10" s="30"/>
      <c r="E10" s="30">
        <f t="shared" si="0"/>
        <v>70</v>
      </c>
      <c r="F10" s="30" t="s">
        <v>8</v>
      </c>
      <c r="G10" s="19"/>
      <c r="H10" s="28" t="s">
        <v>98</v>
      </c>
      <c r="I10" s="19"/>
      <c r="J10" s="19"/>
      <c r="K10" s="25"/>
      <c r="L10" s="25"/>
      <c r="M10" s="25"/>
      <c r="N10" s="19"/>
      <c r="O10" s="9"/>
    </row>
    <row r="11" spans="2:15" ht="15.75" customHeight="1">
      <c r="B11" s="32" t="s">
        <v>92</v>
      </c>
      <c r="C11" s="30">
        <v>20</v>
      </c>
      <c r="D11" s="30"/>
      <c r="E11" s="30">
        <f t="shared" si="0"/>
        <v>20</v>
      </c>
      <c r="F11" s="30" t="s">
        <v>8</v>
      </c>
      <c r="G11" s="19"/>
      <c r="H11" s="28" t="s">
        <v>100</v>
      </c>
      <c r="I11" s="19"/>
      <c r="J11" s="19"/>
      <c r="K11" s="25"/>
      <c r="L11" s="25"/>
      <c r="M11" s="25"/>
      <c r="N11" s="19"/>
      <c r="O11" s="9"/>
    </row>
    <row r="12" spans="2:15" ht="15.75" customHeight="1">
      <c r="B12" s="32" t="s">
        <v>9</v>
      </c>
      <c r="C12" s="30">
        <v>340</v>
      </c>
      <c r="D12" s="30"/>
      <c r="E12" s="30">
        <f t="shared" si="0"/>
        <v>340</v>
      </c>
      <c r="F12" s="30" t="s">
        <v>9</v>
      </c>
      <c r="G12" s="19"/>
      <c r="H12" s="28" t="s">
        <v>14</v>
      </c>
      <c r="I12" s="19"/>
      <c r="J12" s="19"/>
      <c r="K12" s="25"/>
      <c r="L12" s="25"/>
      <c r="M12" s="25"/>
      <c r="N12" s="19"/>
      <c r="O12" s="9"/>
    </row>
    <row r="13" spans="2:15" ht="15.75" customHeight="1">
      <c r="B13" s="32" t="s">
        <v>10</v>
      </c>
      <c r="C13" s="30"/>
      <c r="D13" s="30"/>
      <c r="E13" s="30">
        <f t="shared" si="0"/>
        <v>0</v>
      </c>
      <c r="F13" s="30" t="s">
        <v>108</v>
      </c>
      <c r="G13" s="19"/>
      <c r="H13" s="28" t="s">
        <v>15</v>
      </c>
      <c r="I13" s="19"/>
      <c r="J13" s="19"/>
      <c r="K13" s="25"/>
      <c r="L13" s="25"/>
      <c r="M13" s="25"/>
      <c r="N13" s="19"/>
      <c r="O13" s="9"/>
    </row>
    <row r="14" spans="2:15" ht="15.75" customHeight="1">
      <c r="B14" s="33"/>
      <c r="C14" s="30"/>
      <c r="D14" s="30"/>
      <c r="E14" s="30">
        <f t="shared" si="0"/>
        <v>0</v>
      </c>
      <c r="F14" s="30"/>
      <c r="G14" s="19"/>
      <c r="H14" s="28" t="s">
        <v>13</v>
      </c>
      <c r="I14" s="19"/>
      <c r="J14" s="19"/>
      <c r="K14" s="25"/>
      <c r="L14" s="25"/>
      <c r="M14" s="25"/>
      <c r="N14" s="19"/>
      <c r="O14" s="9"/>
    </row>
    <row r="15" spans="2:15" ht="15.75" customHeight="1">
      <c r="B15" s="33"/>
      <c r="C15" s="30"/>
      <c r="D15" s="30"/>
      <c r="E15" s="30">
        <f t="shared" si="0"/>
        <v>0</v>
      </c>
      <c r="F15" s="30"/>
      <c r="G15" s="19"/>
      <c r="H15" s="28" t="s">
        <v>108</v>
      </c>
      <c r="I15" s="19"/>
      <c r="J15" s="19"/>
      <c r="K15" s="25"/>
      <c r="L15" s="25"/>
      <c r="M15" s="25"/>
      <c r="N15" s="19"/>
      <c r="O15" s="9"/>
    </row>
    <row r="16" spans="2:15" ht="15.75" customHeight="1">
      <c r="B16" s="33" t="s">
        <v>11</v>
      </c>
      <c r="C16" s="30">
        <v>80</v>
      </c>
      <c r="D16" s="30"/>
      <c r="E16" s="30">
        <f t="shared" si="0"/>
        <v>80</v>
      </c>
      <c r="F16" s="30" t="s">
        <v>99</v>
      </c>
      <c r="G16" s="19"/>
      <c r="H16" s="28" t="s">
        <v>101</v>
      </c>
      <c r="I16" s="19"/>
      <c r="J16" s="19"/>
      <c r="K16" s="25"/>
      <c r="L16" s="25"/>
      <c r="M16" s="25"/>
      <c r="N16" s="19"/>
      <c r="O16" s="9"/>
    </row>
    <row r="17" spans="2:15" ht="15.75" customHeight="1">
      <c r="B17" s="33" t="s">
        <v>12</v>
      </c>
      <c r="C17" s="30">
        <v>20</v>
      </c>
      <c r="D17" s="30"/>
      <c r="E17" s="30">
        <f t="shared" si="0"/>
        <v>20</v>
      </c>
      <c r="F17" s="28" t="s">
        <v>12</v>
      </c>
      <c r="G17" s="19"/>
      <c r="H17" s="28"/>
      <c r="I17" s="19"/>
      <c r="J17" s="19"/>
      <c r="K17" s="25"/>
      <c r="L17" s="25"/>
      <c r="M17" s="25"/>
      <c r="N17" s="19"/>
      <c r="O17" s="9"/>
    </row>
    <row r="18" spans="2:15" ht="15.75" customHeight="1">
      <c r="B18" s="33" t="s">
        <v>13</v>
      </c>
      <c r="C18" s="30"/>
      <c r="D18" s="30"/>
      <c r="E18" s="30">
        <f t="shared" si="0"/>
        <v>0</v>
      </c>
      <c r="F18" s="28" t="s">
        <v>13</v>
      </c>
      <c r="G18" s="19"/>
      <c r="H18" s="28"/>
      <c r="I18" s="19"/>
      <c r="J18" s="19"/>
      <c r="K18" s="25"/>
      <c r="L18" s="25"/>
      <c r="M18" s="25"/>
      <c r="N18" s="19"/>
      <c r="O18" s="9"/>
    </row>
    <row r="19" spans="2:15" ht="15.75" customHeight="1">
      <c r="B19" s="33"/>
      <c r="C19" s="30"/>
      <c r="D19" s="30"/>
      <c r="E19" s="30">
        <f t="shared" si="0"/>
        <v>0</v>
      </c>
      <c r="F19" s="30"/>
      <c r="G19" s="19"/>
      <c r="H19" s="28" t="s">
        <v>102</v>
      </c>
      <c r="I19" s="19"/>
      <c r="J19" s="19"/>
      <c r="K19" s="25"/>
      <c r="L19" s="25"/>
      <c r="M19" s="25"/>
      <c r="N19" s="19"/>
      <c r="O19" s="9"/>
    </row>
    <row r="20" spans="2:15" ht="15.75" customHeight="1">
      <c r="B20" s="33"/>
      <c r="C20" s="30"/>
      <c r="D20" s="30"/>
      <c r="E20" s="30">
        <f t="shared" si="0"/>
        <v>0</v>
      </c>
      <c r="F20" s="30"/>
      <c r="G20" s="19"/>
      <c r="H20" s="28" t="s">
        <v>19</v>
      </c>
      <c r="I20" s="19"/>
      <c r="J20" s="19"/>
      <c r="K20" s="25"/>
      <c r="L20" s="25"/>
      <c r="M20" s="25"/>
      <c r="N20" s="19"/>
      <c r="O20" s="9"/>
    </row>
    <row r="21" spans="2:15" ht="15.75" customHeight="1">
      <c r="B21" s="33" t="s">
        <v>93</v>
      </c>
      <c r="C21" s="30">
        <v>100</v>
      </c>
      <c r="D21" s="30"/>
      <c r="E21" s="30">
        <f t="shared" si="0"/>
        <v>100</v>
      </c>
      <c r="F21" s="28" t="s">
        <v>98</v>
      </c>
      <c r="G21" s="19"/>
      <c r="H21" s="28" t="s">
        <v>109</v>
      </c>
      <c r="I21" s="19"/>
      <c r="J21" s="19"/>
      <c r="K21" s="25"/>
      <c r="L21" s="25"/>
      <c r="M21" s="25"/>
      <c r="N21" s="19"/>
      <c r="O21" s="9"/>
    </row>
    <row r="22" spans="2:15" ht="15.75" customHeight="1">
      <c r="B22" s="33" t="s">
        <v>94</v>
      </c>
      <c r="C22" s="30">
        <v>45</v>
      </c>
      <c r="D22" s="30"/>
      <c r="E22" s="30">
        <f t="shared" si="0"/>
        <v>45</v>
      </c>
      <c r="F22" s="28" t="s">
        <v>98</v>
      </c>
      <c r="G22" s="19"/>
      <c r="H22" s="28" t="s">
        <v>18</v>
      </c>
      <c r="I22" s="19"/>
      <c r="J22" s="19"/>
      <c r="K22" s="25"/>
      <c r="L22" s="25"/>
      <c r="M22" s="25"/>
      <c r="N22" s="19"/>
      <c r="O22" s="9"/>
    </row>
    <row r="23" spans="2:15" ht="15.75" customHeight="1">
      <c r="B23" s="33" t="s">
        <v>95</v>
      </c>
      <c r="C23" s="30"/>
      <c r="D23" s="30"/>
      <c r="E23" s="30">
        <f t="shared" si="0"/>
        <v>0</v>
      </c>
      <c r="F23" s="28" t="s">
        <v>98</v>
      </c>
      <c r="G23" s="19"/>
      <c r="H23" s="29" t="s">
        <v>23</v>
      </c>
      <c r="I23" s="19"/>
      <c r="J23" s="19"/>
      <c r="K23" s="25"/>
      <c r="L23" s="25"/>
      <c r="M23" s="25"/>
      <c r="N23" s="19"/>
      <c r="O23" s="9"/>
    </row>
    <row r="24" spans="2:15" ht="15.75" customHeight="1">
      <c r="B24" s="33"/>
      <c r="C24" s="30"/>
      <c r="D24" s="30"/>
      <c r="E24" s="30">
        <f t="shared" si="0"/>
        <v>0</v>
      </c>
      <c r="F24" s="30"/>
      <c r="G24" s="19"/>
      <c r="H24" s="29" t="s">
        <v>104</v>
      </c>
      <c r="I24" s="19"/>
      <c r="J24" s="19"/>
      <c r="K24" s="25"/>
      <c r="L24" s="25"/>
      <c r="M24" s="25"/>
      <c r="N24" s="19"/>
      <c r="O24" s="9"/>
    </row>
    <row r="25" spans="2:15" ht="15.75" customHeight="1">
      <c r="B25" s="33" t="s">
        <v>14</v>
      </c>
      <c r="C25" s="30"/>
      <c r="D25" s="30"/>
      <c r="E25" s="30">
        <f t="shared" si="0"/>
        <v>0</v>
      </c>
      <c r="F25" s="28" t="s">
        <v>14</v>
      </c>
      <c r="G25" s="19"/>
      <c r="H25" s="29" t="s">
        <v>106</v>
      </c>
      <c r="I25" s="19"/>
      <c r="J25" s="19"/>
      <c r="K25" s="25"/>
      <c r="L25" s="25"/>
      <c r="M25" s="25"/>
      <c r="N25" s="19"/>
      <c r="O25" s="9"/>
    </row>
    <row r="26" spans="2:15" ht="15.75" customHeight="1">
      <c r="B26" s="33" t="s">
        <v>15</v>
      </c>
      <c r="C26" s="30"/>
      <c r="D26" s="30"/>
      <c r="E26" s="30">
        <f t="shared" si="0"/>
        <v>0</v>
      </c>
      <c r="F26" s="28" t="s">
        <v>15</v>
      </c>
      <c r="G26" s="19"/>
      <c r="H26" s="29" t="s">
        <v>107</v>
      </c>
      <c r="I26" s="19"/>
      <c r="J26" s="19"/>
      <c r="K26" s="25"/>
      <c r="L26" s="25"/>
      <c r="M26" s="25"/>
      <c r="N26" s="19"/>
      <c r="O26" s="9"/>
    </row>
    <row r="27" spans="2:15" ht="15.75" customHeight="1">
      <c r="B27" s="33"/>
      <c r="C27" s="30"/>
      <c r="D27" s="30"/>
      <c r="E27" s="30">
        <f t="shared" si="0"/>
        <v>0</v>
      </c>
      <c r="F27" s="30"/>
      <c r="G27" s="19"/>
      <c r="H27" s="29" t="s">
        <v>21</v>
      </c>
      <c r="I27" s="19"/>
      <c r="J27" s="19"/>
      <c r="K27" s="25"/>
      <c r="L27" s="25"/>
      <c r="M27" s="25"/>
      <c r="N27" s="19"/>
      <c r="O27" s="9"/>
    </row>
    <row r="28" spans="2:15" ht="15.75" customHeight="1">
      <c r="B28" s="33"/>
      <c r="C28" s="30"/>
      <c r="D28" s="30"/>
      <c r="E28" s="30">
        <f t="shared" si="0"/>
        <v>0</v>
      </c>
      <c r="F28" s="30"/>
      <c r="G28" s="19"/>
      <c r="H28" s="29" t="s">
        <v>103</v>
      </c>
      <c r="I28" s="19"/>
      <c r="J28" s="19"/>
      <c r="K28" s="25"/>
      <c r="L28" s="25"/>
      <c r="M28" s="25"/>
      <c r="N28" s="19"/>
      <c r="O28" s="9"/>
    </row>
    <row r="29" spans="2:15" ht="15.75" customHeight="1">
      <c r="B29" s="33" t="s">
        <v>16</v>
      </c>
      <c r="C29" s="30">
        <v>-50</v>
      </c>
      <c r="D29" s="30"/>
      <c r="E29" s="30">
        <f t="shared" si="0"/>
        <v>-50</v>
      </c>
      <c r="F29" s="28" t="s">
        <v>102</v>
      </c>
      <c r="G29" s="19"/>
      <c r="H29" s="29"/>
      <c r="I29" s="19"/>
      <c r="J29" s="19"/>
      <c r="K29" s="25"/>
      <c r="L29" s="25"/>
      <c r="M29" s="25"/>
      <c r="N29" s="19"/>
      <c r="O29" s="9"/>
    </row>
    <row r="30" spans="2:15" ht="15.75" customHeight="1">
      <c r="B30" s="33" t="s">
        <v>17</v>
      </c>
      <c r="C30" s="30">
        <v>-50</v>
      </c>
      <c r="D30" s="30"/>
      <c r="E30" s="30">
        <f t="shared" si="0"/>
        <v>-50</v>
      </c>
      <c r="F30" s="28" t="s">
        <v>102</v>
      </c>
      <c r="G30" s="19"/>
      <c r="H30" s="29"/>
      <c r="I30" s="19"/>
      <c r="J30" s="19"/>
      <c r="K30" s="25"/>
      <c r="L30" s="25"/>
      <c r="M30" s="25"/>
      <c r="N30" s="19"/>
      <c r="O30" s="9"/>
    </row>
    <row r="31" spans="2:15" ht="15.75" customHeight="1">
      <c r="B31" s="33" t="s">
        <v>18</v>
      </c>
      <c r="C31" s="30">
        <v>-200</v>
      </c>
      <c r="D31" s="30"/>
      <c r="E31" s="30">
        <f t="shared" si="0"/>
        <v>-200</v>
      </c>
      <c r="F31" s="28" t="s">
        <v>18</v>
      </c>
      <c r="G31" s="19"/>
      <c r="H31" s="29" t="s">
        <v>24</v>
      </c>
      <c r="I31" s="19"/>
      <c r="J31" s="19"/>
      <c r="K31" s="25"/>
      <c r="L31" s="25"/>
      <c r="M31" s="25"/>
      <c r="N31" s="19"/>
      <c r="O31" s="9"/>
    </row>
    <row r="32" spans="2:15" ht="15.75" customHeight="1">
      <c r="B32" s="33" t="s">
        <v>19</v>
      </c>
      <c r="C32" s="30">
        <v>-50</v>
      </c>
      <c r="D32" s="30"/>
      <c r="E32" s="30">
        <f t="shared" si="0"/>
        <v>-50</v>
      </c>
      <c r="F32" s="28" t="s">
        <v>19</v>
      </c>
      <c r="G32" s="19"/>
      <c r="H32" s="29" t="s">
        <v>85</v>
      </c>
      <c r="I32" s="19"/>
      <c r="J32" s="19"/>
      <c r="K32" s="25"/>
      <c r="L32" s="25"/>
      <c r="M32" s="25"/>
      <c r="N32" s="19"/>
      <c r="O32" s="9"/>
    </row>
    <row r="33" spans="2:15" ht="15.75" customHeight="1">
      <c r="B33" s="33" t="s">
        <v>20</v>
      </c>
      <c r="C33" s="30">
        <v>-10</v>
      </c>
      <c r="D33" s="30"/>
      <c r="E33" s="30">
        <v>-10</v>
      </c>
      <c r="F33" s="29" t="s">
        <v>106</v>
      </c>
      <c r="G33" s="19"/>
      <c r="H33" s="29" t="s">
        <v>110</v>
      </c>
      <c r="I33" s="19"/>
      <c r="J33" s="19"/>
      <c r="K33" s="25"/>
      <c r="L33" s="25"/>
      <c r="M33" s="25"/>
      <c r="N33" s="19"/>
      <c r="O33" s="9"/>
    </row>
    <row r="34" spans="2:15" ht="15.75" customHeight="1">
      <c r="B34" s="33" t="s">
        <v>21</v>
      </c>
      <c r="C34" s="30">
        <v>-10</v>
      </c>
      <c r="D34" s="30"/>
      <c r="E34" s="30">
        <f t="shared" si="0"/>
        <v>-10</v>
      </c>
      <c r="F34" s="29" t="s">
        <v>21</v>
      </c>
      <c r="G34" s="19"/>
      <c r="H34" s="29" t="s">
        <v>86</v>
      </c>
      <c r="I34" s="19"/>
      <c r="J34" s="19"/>
      <c r="K34" s="25"/>
      <c r="L34" s="25"/>
      <c r="M34" s="25"/>
      <c r="N34" s="19"/>
      <c r="O34" s="9"/>
    </row>
    <row r="35" spans="2:15" ht="15.75" customHeight="1">
      <c r="B35" s="33" t="s">
        <v>22</v>
      </c>
      <c r="C35" s="30">
        <v>-20</v>
      </c>
      <c r="D35" s="30"/>
      <c r="E35" s="30">
        <f t="shared" si="0"/>
        <v>-20</v>
      </c>
      <c r="F35" s="29" t="s">
        <v>106</v>
      </c>
      <c r="G35" s="19"/>
      <c r="H35" s="29"/>
      <c r="I35" s="19"/>
      <c r="J35" s="19"/>
      <c r="K35" s="25"/>
      <c r="L35" s="25"/>
      <c r="M35" s="25"/>
      <c r="N35" s="19"/>
      <c r="O35" s="9"/>
    </row>
    <row r="36" spans="2:15" ht="15.75" customHeight="1">
      <c r="B36" s="33"/>
      <c r="C36" s="30"/>
      <c r="D36" s="30"/>
      <c r="E36" s="30">
        <f t="shared" si="0"/>
        <v>0</v>
      </c>
      <c r="F36" s="30"/>
      <c r="G36" s="19"/>
      <c r="H36" s="30"/>
      <c r="I36" s="19"/>
      <c r="J36" s="19"/>
      <c r="K36" s="25"/>
      <c r="L36" s="25"/>
      <c r="M36" s="25"/>
      <c r="N36" s="19"/>
      <c r="O36" s="9"/>
    </row>
    <row r="37" spans="2:15" ht="15.75" customHeight="1">
      <c r="B37" s="33"/>
      <c r="C37" s="30"/>
      <c r="D37" s="30"/>
      <c r="E37" s="30">
        <f t="shared" si="0"/>
        <v>0</v>
      </c>
      <c r="F37" s="30"/>
      <c r="G37" s="19"/>
      <c r="H37" s="19"/>
      <c r="I37" s="19"/>
      <c r="J37" s="19"/>
      <c r="K37" s="25"/>
      <c r="L37" s="25"/>
      <c r="M37" s="25"/>
      <c r="N37" s="19"/>
      <c r="O37" s="9"/>
    </row>
    <row r="38" spans="2:15" ht="15.75" customHeight="1">
      <c r="B38" s="33"/>
      <c r="C38" s="30"/>
      <c r="D38" s="30"/>
      <c r="E38" s="30">
        <f t="shared" si="0"/>
        <v>0</v>
      </c>
      <c r="F38" s="30"/>
      <c r="G38" s="19"/>
      <c r="H38" s="19"/>
      <c r="I38" s="19"/>
      <c r="J38" s="19"/>
      <c r="K38" s="25"/>
      <c r="L38" s="25"/>
      <c r="M38" s="25"/>
      <c r="N38" s="19"/>
      <c r="O38" s="9"/>
    </row>
    <row r="39" spans="2:15" ht="15.75" customHeight="1">
      <c r="B39" s="33" t="s">
        <v>23</v>
      </c>
      <c r="C39" s="30">
        <v>-300</v>
      </c>
      <c r="D39" s="30"/>
      <c r="E39" s="30">
        <f t="shared" si="0"/>
        <v>-300</v>
      </c>
      <c r="F39" s="29" t="s">
        <v>23</v>
      </c>
      <c r="G39" s="19"/>
      <c r="H39" s="19"/>
      <c r="I39" s="19"/>
      <c r="J39" s="19"/>
      <c r="K39" s="25"/>
      <c r="L39" s="25"/>
      <c r="M39" s="25"/>
      <c r="N39" s="19"/>
      <c r="O39" s="9"/>
    </row>
    <row r="40" spans="2:15" ht="15.75" customHeight="1">
      <c r="B40" s="33"/>
      <c r="C40" s="30"/>
      <c r="D40" s="30"/>
      <c r="E40" s="30">
        <f t="shared" si="0"/>
        <v>0</v>
      </c>
      <c r="F40" s="30"/>
      <c r="G40" s="19"/>
      <c r="H40" s="19"/>
      <c r="I40" s="19"/>
      <c r="J40" s="19"/>
      <c r="K40" s="19"/>
      <c r="L40" s="19"/>
      <c r="M40" s="19"/>
      <c r="N40" s="19"/>
      <c r="O40" s="9"/>
    </row>
    <row r="41" spans="2:15" ht="15.75" customHeight="1">
      <c r="B41" s="33"/>
      <c r="C41" s="30"/>
      <c r="D41" s="30"/>
      <c r="E41" s="30">
        <f t="shared" si="0"/>
        <v>0</v>
      </c>
      <c r="F41" s="30"/>
      <c r="G41" s="19"/>
      <c r="H41" s="19"/>
      <c r="I41" s="19"/>
      <c r="J41" s="19"/>
      <c r="K41" s="19"/>
      <c r="L41" s="19"/>
      <c r="M41" s="19"/>
      <c r="N41" s="19"/>
      <c r="O41" s="9"/>
    </row>
    <row r="42" spans="2:15" ht="15.75" customHeight="1">
      <c r="B42" s="33" t="s">
        <v>24</v>
      </c>
      <c r="C42" s="30">
        <v>-500</v>
      </c>
      <c r="D42" s="30"/>
      <c r="E42" s="30">
        <f t="shared" si="0"/>
        <v>-500</v>
      </c>
      <c r="F42" s="29" t="s">
        <v>24</v>
      </c>
      <c r="G42" s="19"/>
      <c r="H42" s="19"/>
      <c r="I42" s="19"/>
      <c r="J42" s="19"/>
      <c r="K42" s="19"/>
      <c r="L42" s="19"/>
      <c r="M42" s="19"/>
      <c r="N42" s="19"/>
      <c r="O42" s="9"/>
    </row>
    <row r="43" spans="2:15" ht="15.75" customHeight="1">
      <c r="B43" s="33" t="s">
        <v>85</v>
      </c>
      <c r="C43" s="30"/>
      <c r="D43" s="30"/>
      <c r="E43" s="30">
        <f t="shared" si="0"/>
        <v>0</v>
      </c>
      <c r="F43" s="30"/>
      <c r="G43" s="19"/>
      <c r="H43" s="19"/>
      <c r="I43" s="19"/>
      <c r="J43" s="19"/>
      <c r="K43" s="19"/>
      <c r="L43" s="19"/>
      <c r="M43" s="19"/>
      <c r="N43" s="19"/>
      <c r="O43" s="9"/>
    </row>
    <row r="44" spans="2:15" ht="15.75" customHeight="1">
      <c r="B44" s="33" t="s">
        <v>110</v>
      </c>
      <c r="C44" s="30">
        <v>-305</v>
      </c>
      <c r="D44" s="30"/>
      <c r="E44" s="30">
        <f t="shared" si="0"/>
        <v>-305</v>
      </c>
      <c r="F44" s="30" t="s">
        <v>110</v>
      </c>
      <c r="G44" s="19"/>
      <c r="H44" s="19"/>
      <c r="I44" s="19"/>
      <c r="J44" s="19"/>
      <c r="K44" s="19"/>
      <c r="L44" s="19"/>
      <c r="M44" s="19"/>
      <c r="N44" s="19"/>
      <c r="O44" s="9"/>
    </row>
    <row r="45" spans="2:15" ht="15.75" customHeight="1">
      <c r="B45" s="33" t="s">
        <v>86</v>
      </c>
      <c r="C45" s="30"/>
      <c r="D45" s="30"/>
      <c r="E45" s="30">
        <f t="shared" si="0"/>
        <v>0</v>
      </c>
      <c r="F45" s="30"/>
      <c r="G45" s="19"/>
      <c r="H45" s="19"/>
      <c r="I45" s="19"/>
      <c r="J45" s="19"/>
      <c r="K45" s="19"/>
      <c r="L45" s="19"/>
      <c r="M45" s="19"/>
      <c r="N45" s="19"/>
      <c r="O45" s="9"/>
    </row>
    <row r="46" spans="2:15" ht="15.75" customHeight="1">
      <c r="B46" s="34" t="s">
        <v>25</v>
      </c>
      <c r="C46" s="20">
        <f>SUM(C4:C45)</f>
        <v>0</v>
      </c>
      <c r="D46" s="20">
        <f>SUM(D4:D45)</f>
        <v>0</v>
      </c>
      <c r="E46" s="20">
        <f>SUM(E4:E45)</f>
        <v>0</v>
      </c>
      <c r="F46" s="20"/>
      <c r="G46" s="19"/>
      <c r="H46" s="19"/>
      <c r="I46" s="19"/>
      <c r="J46" s="19"/>
      <c r="K46" s="19"/>
      <c r="L46" s="19"/>
      <c r="M46" s="19"/>
      <c r="N46" s="19"/>
      <c r="O46" s="9"/>
    </row>
    <row r="47" spans="2:15" ht="15.75" customHeight="1">
      <c r="B47" s="17"/>
      <c r="C47" s="17" t="str">
        <f>+IF(C46=0,"OK")</f>
        <v>OK</v>
      </c>
      <c r="D47" s="17" t="str">
        <f>+IF(D46=0,"OK")</f>
        <v>OK</v>
      </c>
      <c r="E47" s="17" t="str">
        <f>+IF(E46=0,"OK")</f>
        <v>OK</v>
      </c>
      <c r="F47" s="18"/>
      <c r="G47" s="19"/>
      <c r="H47" s="19"/>
      <c r="I47" s="19"/>
      <c r="J47" s="19"/>
      <c r="K47" s="19"/>
      <c r="L47" s="19"/>
      <c r="M47" s="19"/>
      <c r="N47" s="19"/>
      <c r="O47" s="9"/>
    </row>
    <row r="48" spans="7:15" ht="15.75" customHeight="1">
      <c r="G48" s="19"/>
      <c r="H48" s="19"/>
      <c r="I48" s="19"/>
      <c r="J48" s="19"/>
      <c r="K48" s="19"/>
      <c r="L48" s="19"/>
      <c r="M48" s="19"/>
      <c r="N48" s="19"/>
      <c r="O48" s="9"/>
    </row>
    <row r="49" spans="7:15" ht="15.75" customHeight="1">
      <c r="G49" s="9"/>
      <c r="H49" s="19"/>
      <c r="I49" s="9"/>
      <c r="J49" s="9"/>
      <c r="K49" s="9"/>
      <c r="L49" s="9"/>
      <c r="M49" s="9"/>
      <c r="N49" s="9"/>
      <c r="O49" s="9"/>
    </row>
    <row r="50" spans="2:16" s="16" customFormat="1" ht="14.25" customHeight="1">
      <c r="B50" s="1"/>
      <c r="C50" s="1"/>
      <c r="D50" s="1"/>
      <c r="E50" s="1"/>
      <c r="F50" s="1"/>
      <c r="G50" s="27"/>
      <c r="H50" s="19"/>
      <c r="I50" s="27"/>
      <c r="J50" s="27"/>
      <c r="K50" s="27"/>
      <c r="L50" s="27"/>
      <c r="M50" s="27"/>
      <c r="N50" s="27"/>
      <c r="O50" s="27"/>
      <c r="P50" s="15"/>
    </row>
    <row r="51" ht="11.25">
      <c r="H51" s="19"/>
    </row>
    <row r="52" ht="11.25">
      <c r="H52" s="19"/>
    </row>
    <row r="53" ht="11.25">
      <c r="H53" s="19"/>
    </row>
    <row r="54" ht="11.25">
      <c r="H54" s="19"/>
    </row>
    <row r="55" ht="11.25">
      <c r="H55" s="19"/>
    </row>
    <row r="56" ht="11.25">
      <c r="H56" s="19"/>
    </row>
    <row r="57" ht="11.25">
      <c r="H57" s="19"/>
    </row>
    <row r="58" ht="11.25">
      <c r="H58" s="19"/>
    </row>
    <row r="59" ht="11.25">
      <c r="H59" s="9"/>
    </row>
    <row r="60" ht="11.25">
      <c r="H60" s="27"/>
    </row>
  </sheetData>
  <dataValidations count="1">
    <dataValidation type="list" allowBlank="1" showInputMessage="1" showErrorMessage="1" sqref="F43:F45 F40:F41 F36:F38 F4:F16 F19:F20 F24 F27:F28">
      <formula1>$H$4:$H$36</formula1>
    </dataValidation>
  </dataValidations>
  <printOptions/>
  <pageMargins left="0.7874015748031497" right="0.7874015748031497" top="0.984251968503937" bottom="0.984251968503937" header="0.5118110236220472" footer="0.5118110236220472"/>
  <pageSetup orientation="landscape" paperSize="8" scale="90" r:id="rId1"/>
  <headerFooter alignWithMargins="0">
    <oddHeader>&amp;C&amp;"ＭＳ Ｐゴシック,太字"&amp;14間接法キャッシュフロー計算書≪精算表≫</oddHeader>
    <oddFooter>&amp;L&amp;8会計学を学ぼう！
http://financial.mook.to/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96"/>
  <sheetViews>
    <sheetView tabSelected="1" zoomScale="85" zoomScaleNormal="85" workbookViewId="0" topLeftCell="A1">
      <pane xSplit="5" ySplit="3" topLeftCell="M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X24" sqref="X24"/>
    </sheetView>
  </sheetViews>
  <sheetFormatPr defaultColWidth="9.00390625" defaultRowHeight="13.5"/>
  <cols>
    <col min="1" max="1" width="2.625" style="1" customWidth="1"/>
    <col min="2" max="2" width="18.50390625" style="1" customWidth="1"/>
    <col min="3" max="31" width="9.875" style="1" customWidth="1"/>
    <col min="32" max="32" width="12.00390625" style="58" customWidth="1"/>
    <col min="33" max="33" width="12.875" style="1" customWidth="1"/>
    <col min="34" max="16384" width="9.00390625" style="1" customWidth="1"/>
  </cols>
  <sheetData>
    <row r="2" spans="2:32" s="7" customFormat="1" ht="21" customHeight="1">
      <c r="B2" s="6" t="s">
        <v>0</v>
      </c>
      <c r="AE2" s="5" t="s">
        <v>1</v>
      </c>
      <c r="AF2" s="60"/>
    </row>
    <row r="3" spans="2:33" s="4" customFormat="1" ht="51.75" customHeight="1">
      <c r="B3" s="3"/>
      <c r="C3" s="3" t="s">
        <v>61</v>
      </c>
      <c r="D3" s="3" t="s">
        <v>62</v>
      </c>
      <c r="E3" s="3" t="s">
        <v>63</v>
      </c>
      <c r="F3" s="3" t="s">
        <v>79</v>
      </c>
      <c r="G3" s="35" t="s">
        <v>2</v>
      </c>
      <c r="H3" s="35" t="s">
        <v>3</v>
      </c>
      <c r="I3" s="35" t="s">
        <v>76</v>
      </c>
      <c r="J3" s="35"/>
      <c r="K3" s="35" t="s">
        <v>84</v>
      </c>
      <c r="L3" s="35" t="s">
        <v>64</v>
      </c>
      <c r="M3" s="35" t="s">
        <v>80</v>
      </c>
      <c r="N3" s="35" t="s">
        <v>74</v>
      </c>
      <c r="O3" s="35" t="s">
        <v>77</v>
      </c>
      <c r="P3" s="35" t="s">
        <v>75</v>
      </c>
      <c r="Q3" s="35" t="s">
        <v>78</v>
      </c>
      <c r="R3" s="35"/>
      <c r="S3" s="35"/>
      <c r="T3" s="35" t="s">
        <v>65</v>
      </c>
      <c r="U3" s="35" t="s">
        <v>66</v>
      </c>
      <c r="V3" s="35" t="s">
        <v>67</v>
      </c>
      <c r="W3" s="35" t="s">
        <v>68</v>
      </c>
      <c r="X3" s="35" t="s">
        <v>69</v>
      </c>
      <c r="Y3" s="35" t="s">
        <v>70</v>
      </c>
      <c r="Z3" s="35"/>
      <c r="AA3" s="35"/>
      <c r="AB3" s="35" t="s">
        <v>71</v>
      </c>
      <c r="AC3" s="35" t="s">
        <v>72</v>
      </c>
      <c r="AD3" s="35" t="s">
        <v>73</v>
      </c>
      <c r="AE3" s="3" t="s">
        <v>4</v>
      </c>
      <c r="AF3" s="61"/>
      <c r="AG3" s="31" t="s">
        <v>105</v>
      </c>
    </row>
    <row r="4" spans="2:33" ht="15.75" customHeight="1">
      <c r="B4" s="33" t="s">
        <v>96</v>
      </c>
      <c r="C4" s="30">
        <v>400</v>
      </c>
      <c r="D4" s="30">
        <f>SUMIF('組替表'!F$4:F$45,$B4,'組替表'!E$4:E$45)</f>
        <v>690</v>
      </c>
      <c r="E4" s="30">
        <f aca="true" t="shared" si="0" ref="E4:E20">D4-C4</f>
        <v>290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6">
        <v>-290</v>
      </c>
      <c r="AE4" s="37">
        <f aca="true" t="shared" si="1" ref="AE4:AE36">SUM(E4:AD4)</f>
        <v>0</v>
      </c>
      <c r="AF4" s="62" t="str">
        <f>IF(AE4=0,"OK",FALSE)</f>
        <v>OK</v>
      </c>
      <c r="AG4" s="28" t="s">
        <v>96</v>
      </c>
    </row>
    <row r="5" spans="2:33" ht="15.75" customHeight="1">
      <c r="B5" s="28" t="s">
        <v>97</v>
      </c>
      <c r="C5" s="30">
        <v>220</v>
      </c>
      <c r="D5" s="30">
        <f>SUMIF('組替表'!F$4:F$45,$B5,'組替表'!E$4:E$45)</f>
        <v>130</v>
      </c>
      <c r="E5" s="30">
        <f t="shared" si="0"/>
        <v>-90</v>
      </c>
      <c r="F5" s="30"/>
      <c r="G5" s="30"/>
      <c r="H5" s="30"/>
      <c r="I5" s="30"/>
      <c r="J5" s="30"/>
      <c r="K5" s="30"/>
      <c r="L5" s="30"/>
      <c r="M5" s="30"/>
      <c r="N5" s="36">
        <v>90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7">
        <f t="shared" si="1"/>
        <v>0</v>
      </c>
      <c r="AF5" s="62" t="str">
        <f aca="true" t="shared" si="2" ref="AF5:AF36">IF(AE5=0,"OK",FALSE)</f>
        <v>OK</v>
      </c>
      <c r="AG5" s="28" t="s">
        <v>97</v>
      </c>
    </row>
    <row r="6" spans="2:33" ht="15.75" customHeight="1">
      <c r="B6" s="32" t="s">
        <v>8</v>
      </c>
      <c r="C6" s="30">
        <v>100</v>
      </c>
      <c r="D6" s="30">
        <f>SUMIF('組替表'!F$4:F$45,$B6,'組替表'!E$4:E$45)</f>
        <v>90</v>
      </c>
      <c r="E6" s="30">
        <f t="shared" si="0"/>
        <v>-10</v>
      </c>
      <c r="F6" s="30"/>
      <c r="G6" s="30"/>
      <c r="H6" s="30"/>
      <c r="I6" s="36">
        <v>10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6"/>
      <c r="U6" s="36"/>
      <c r="V6" s="30"/>
      <c r="W6" s="30"/>
      <c r="X6" s="30"/>
      <c r="Y6" s="30"/>
      <c r="Z6" s="30"/>
      <c r="AA6" s="30"/>
      <c r="AB6" s="30"/>
      <c r="AC6" s="30"/>
      <c r="AD6" s="30"/>
      <c r="AE6" s="37">
        <f t="shared" si="1"/>
        <v>0</v>
      </c>
      <c r="AF6" s="62" t="str">
        <f t="shared" si="2"/>
        <v>OK</v>
      </c>
      <c r="AG6" s="28" t="s">
        <v>8</v>
      </c>
    </row>
    <row r="7" spans="2:33" ht="15.75" customHeight="1">
      <c r="B7" s="32" t="s">
        <v>9</v>
      </c>
      <c r="C7" s="30">
        <v>350</v>
      </c>
      <c r="D7" s="30">
        <f>SUMIF('組替表'!F$4:F$45,$B7,'組替表'!E$4:E$45)</f>
        <v>340</v>
      </c>
      <c r="E7" s="30">
        <f t="shared" si="0"/>
        <v>-10</v>
      </c>
      <c r="F7" s="30"/>
      <c r="G7" s="30"/>
      <c r="H7" s="30"/>
      <c r="I7" s="30"/>
      <c r="J7" s="30"/>
      <c r="K7" s="30"/>
      <c r="L7" s="30"/>
      <c r="M7" s="30"/>
      <c r="N7" s="30"/>
      <c r="O7" s="36">
        <v>10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7">
        <f t="shared" si="1"/>
        <v>0</v>
      </c>
      <c r="AF7" s="62" t="str">
        <f t="shared" si="2"/>
        <v>OK</v>
      </c>
      <c r="AG7" s="28" t="s">
        <v>9</v>
      </c>
    </row>
    <row r="8" spans="2:33" ht="15.75" customHeight="1">
      <c r="B8" s="28" t="s">
        <v>108</v>
      </c>
      <c r="C8" s="30"/>
      <c r="D8" s="30">
        <f>SUMIF('組替表'!F$4:F$45,$B8,'組替表'!E$4:E$45)</f>
        <v>0</v>
      </c>
      <c r="E8" s="30">
        <f t="shared" si="0"/>
        <v>0</v>
      </c>
      <c r="F8" s="30"/>
      <c r="G8" s="30"/>
      <c r="H8" s="30"/>
      <c r="I8" s="30"/>
      <c r="J8" s="30"/>
      <c r="K8" s="30"/>
      <c r="L8" s="30"/>
      <c r="M8" s="30"/>
      <c r="N8" s="30"/>
      <c r="O8" s="36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7">
        <f t="shared" si="1"/>
        <v>0</v>
      </c>
      <c r="AF8" s="62" t="str">
        <f t="shared" si="2"/>
        <v>OK</v>
      </c>
      <c r="AG8" s="28" t="s">
        <v>99</v>
      </c>
    </row>
    <row r="9" spans="2:33" ht="15.75" customHeight="1">
      <c r="B9" s="28"/>
      <c r="C9" s="30"/>
      <c r="D9" s="30">
        <f>SUMIF('組替表'!F$4:F$45,$B9,'組替表'!E$4:E$45)</f>
        <v>0</v>
      </c>
      <c r="E9" s="30">
        <f t="shared" si="0"/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7">
        <f t="shared" si="1"/>
        <v>0</v>
      </c>
      <c r="AF9" s="62" t="str">
        <f t="shared" si="2"/>
        <v>OK</v>
      </c>
      <c r="AG9" s="28" t="s">
        <v>12</v>
      </c>
    </row>
    <row r="10" spans="2:33" ht="15.75" customHeight="1">
      <c r="B10" s="33"/>
      <c r="C10" s="30"/>
      <c r="D10" s="30">
        <f>SUMIF('組替表'!F$4:F$45,$B10,'組替表'!E$4:E$45)</f>
        <v>0</v>
      </c>
      <c r="E10" s="30">
        <f t="shared" si="0"/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8"/>
      <c r="AA10" s="38"/>
      <c r="AB10" s="30"/>
      <c r="AC10" s="30"/>
      <c r="AD10" s="30"/>
      <c r="AE10" s="37">
        <f t="shared" si="1"/>
        <v>0</v>
      </c>
      <c r="AF10" s="62" t="str">
        <f t="shared" si="2"/>
        <v>OK</v>
      </c>
      <c r="AG10" s="28" t="s">
        <v>98</v>
      </c>
    </row>
    <row r="11" spans="2:33" ht="15.75" customHeight="1">
      <c r="B11" s="33" t="s">
        <v>99</v>
      </c>
      <c r="C11" s="30">
        <v>100</v>
      </c>
      <c r="D11" s="30">
        <f>SUMIF('組替表'!F$4:F$45,$B11,'組替表'!E$4:E$45)</f>
        <v>80</v>
      </c>
      <c r="E11" s="30">
        <f t="shared" si="0"/>
        <v>-20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6"/>
      <c r="Y11" s="36">
        <v>20</v>
      </c>
      <c r="Z11" s="38"/>
      <c r="AA11" s="38"/>
      <c r="AB11" s="30"/>
      <c r="AC11" s="30"/>
      <c r="AD11" s="30"/>
      <c r="AE11" s="37">
        <f t="shared" si="1"/>
        <v>0</v>
      </c>
      <c r="AF11" s="62" t="str">
        <f t="shared" si="2"/>
        <v>OK</v>
      </c>
      <c r="AG11" s="28" t="s">
        <v>100</v>
      </c>
    </row>
    <row r="12" spans="2:33" ht="15.75" customHeight="1">
      <c r="B12" s="33" t="s">
        <v>12</v>
      </c>
      <c r="C12" s="30">
        <v>10</v>
      </c>
      <c r="D12" s="30">
        <f>SUMIF('組替表'!F$4:F$45,$B12,'組替表'!E$4:E$45)</f>
        <v>20</v>
      </c>
      <c r="E12" s="30">
        <f t="shared" si="0"/>
        <v>10</v>
      </c>
      <c r="F12" s="30"/>
      <c r="G12" s="30"/>
      <c r="H12" s="36">
        <v>-10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7">
        <f t="shared" si="1"/>
        <v>0</v>
      </c>
      <c r="AF12" s="62" t="str">
        <f t="shared" si="2"/>
        <v>OK</v>
      </c>
      <c r="AG12" s="28" t="s">
        <v>14</v>
      </c>
    </row>
    <row r="13" spans="2:33" ht="15.75" customHeight="1">
      <c r="B13" s="33" t="s">
        <v>13</v>
      </c>
      <c r="C13" s="30"/>
      <c r="D13" s="30">
        <f>SUMIF('組替表'!F$4:F$45,$B13,'組替表'!E$4:E$45)</f>
        <v>0</v>
      </c>
      <c r="E13" s="30">
        <f>D13-C13</f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6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7">
        <f t="shared" si="1"/>
        <v>0</v>
      </c>
      <c r="AF13" s="62" t="str">
        <f t="shared" si="2"/>
        <v>OK</v>
      </c>
      <c r="AG13" s="28" t="s">
        <v>15</v>
      </c>
    </row>
    <row r="14" spans="2:33" ht="15.75" customHeight="1">
      <c r="B14" s="33"/>
      <c r="C14" s="30"/>
      <c r="D14" s="30">
        <f>SUMIF('組替表'!F$4:F$45,$B14,'組替表'!E$4:E$45)</f>
        <v>0</v>
      </c>
      <c r="E14" s="30">
        <f t="shared" si="0"/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7">
        <f t="shared" si="1"/>
        <v>0</v>
      </c>
      <c r="AF14" s="62" t="str">
        <f t="shared" si="2"/>
        <v>OK</v>
      </c>
      <c r="AG14" s="28" t="s">
        <v>13</v>
      </c>
    </row>
    <row r="15" spans="2:33" ht="15.75" customHeight="1">
      <c r="B15" s="33"/>
      <c r="C15" s="30"/>
      <c r="D15" s="30">
        <f>SUMIF('組替表'!F$4:F$45,$B15,'組替表'!E$4:E$45)</f>
        <v>0</v>
      </c>
      <c r="E15" s="30">
        <f t="shared" si="0"/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7">
        <f t="shared" si="1"/>
        <v>0</v>
      </c>
      <c r="AF15" s="62" t="str">
        <f t="shared" si="2"/>
        <v>OK</v>
      </c>
      <c r="AG15" s="28" t="s">
        <v>101</v>
      </c>
    </row>
    <row r="16" spans="2:33" ht="15.75" customHeight="1">
      <c r="B16" s="28" t="s">
        <v>98</v>
      </c>
      <c r="C16" s="30">
        <v>50</v>
      </c>
      <c r="D16" s="30">
        <f>SUMIF('組替表'!F$4:F$45,$B16,'組替表'!E$4:E$45)</f>
        <v>145</v>
      </c>
      <c r="E16" s="30">
        <f t="shared" si="0"/>
        <v>95</v>
      </c>
      <c r="F16" s="30"/>
      <c r="G16" s="36">
        <v>5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6">
        <v>-100</v>
      </c>
      <c r="W16" s="36"/>
      <c r="X16" s="30"/>
      <c r="Y16" s="30"/>
      <c r="Z16" s="30"/>
      <c r="AA16" s="30"/>
      <c r="AB16" s="30"/>
      <c r="AC16" s="30"/>
      <c r="AD16" s="30"/>
      <c r="AE16" s="37">
        <f t="shared" si="1"/>
        <v>0</v>
      </c>
      <c r="AF16" s="62" t="str">
        <f t="shared" si="2"/>
        <v>OK</v>
      </c>
      <c r="AG16" s="28"/>
    </row>
    <row r="17" spans="2:33" ht="15.75" customHeight="1">
      <c r="B17" s="33" t="s">
        <v>14</v>
      </c>
      <c r="C17" s="30"/>
      <c r="D17" s="30">
        <f>SUMIF('組替表'!F$4:F$45,$B17,'組替表'!E$4:E$45)</f>
        <v>0</v>
      </c>
      <c r="E17" s="30">
        <f t="shared" si="0"/>
        <v>0</v>
      </c>
      <c r="F17" s="30"/>
      <c r="G17" s="36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6"/>
      <c r="W17" s="36"/>
      <c r="X17" s="30"/>
      <c r="Y17" s="30"/>
      <c r="Z17" s="30"/>
      <c r="AA17" s="30"/>
      <c r="AB17" s="30"/>
      <c r="AC17" s="30"/>
      <c r="AD17" s="30"/>
      <c r="AE17" s="37">
        <f t="shared" si="1"/>
        <v>0</v>
      </c>
      <c r="AF17" s="62" t="str">
        <f t="shared" si="2"/>
        <v>OK</v>
      </c>
      <c r="AG17" s="28"/>
    </row>
    <row r="18" spans="2:33" ht="15.75" customHeight="1">
      <c r="B18" s="33" t="s">
        <v>15</v>
      </c>
      <c r="C18" s="30"/>
      <c r="D18" s="30">
        <f>SUMIF('組替表'!F$4:F$45,$B18,'組替表'!E$4:E$45)</f>
        <v>0</v>
      </c>
      <c r="E18" s="30">
        <f t="shared" si="0"/>
        <v>0</v>
      </c>
      <c r="F18" s="30"/>
      <c r="G18" s="3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6"/>
      <c r="W18" s="36"/>
      <c r="X18" s="30"/>
      <c r="Y18" s="30"/>
      <c r="Z18" s="30"/>
      <c r="AA18" s="30"/>
      <c r="AB18" s="30"/>
      <c r="AC18" s="30"/>
      <c r="AD18" s="30"/>
      <c r="AE18" s="37">
        <f t="shared" si="1"/>
        <v>0</v>
      </c>
      <c r="AF18" s="62" t="str">
        <f t="shared" si="2"/>
        <v>OK</v>
      </c>
      <c r="AG18" s="28" t="s">
        <v>102</v>
      </c>
    </row>
    <row r="19" spans="2:33" ht="15.75" customHeight="1">
      <c r="B19" s="33"/>
      <c r="C19" s="30"/>
      <c r="D19" s="30">
        <f>SUMIF('組替表'!F$4:F$45,$B19,'組替表'!E$4:E$45)</f>
        <v>0</v>
      </c>
      <c r="E19" s="30">
        <f t="shared" si="0"/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7">
        <f t="shared" si="1"/>
        <v>0</v>
      </c>
      <c r="AF19" s="62" t="str">
        <f t="shared" si="2"/>
        <v>OK</v>
      </c>
      <c r="AG19" s="28" t="s">
        <v>19</v>
      </c>
    </row>
    <row r="20" spans="2:33" ht="15.75" customHeight="1">
      <c r="B20" s="33"/>
      <c r="C20" s="30"/>
      <c r="D20" s="30">
        <f>SUMIF('組替表'!F$4:F$45,$B20,'組替表'!E$4:E$45)</f>
        <v>0</v>
      </c>
      <c r="E20" s="30">
        <f t="shared" si="0"/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7">
        <f t="shared" si="1"/>
        <v>0</v>
      </c>
      <c r="AF20" s="62" t="str">
        <f t="shared" si="2"/>
        <v>OK</v>
      </c>
      <c r="AG20" s="28" t="s">
        <v>109</v>
      </c>
    </row>
    <row r="21" spans="2:33" ht="15.75" customHeight="1">
      <c r="B21" s="28" t="s">
        <v>102</v>
      </c>
      <c r="C21" s="30">
        <v>-50</v>
      </c>
      <c r="D21" s="30">
        <f>SUMIF('組替表'!F$4:F$45,$B21,'組替表'!E$4:E$45)</f>
        <v>-100</v>
      </c>
      <c r="E21" s="30">
        <f>+D21-C21</f>
        <v>-50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6">
        <v>50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7">
        <f t="shared" si="1"/>
        <v>0</v>
      </c>
      <c r="AF21" s="62" t="str">
        <f t="shared" si="2"/>
        <v>OK</v>
      </c>
      <c r="AG21" s="28" t="s">
        <v>18</v>
      </c>
    </row>
    <row r="22" spans="2:33" ht="15.75" customHeight="1">
      <c r="B22" s="33" t="s">
        <v>18</v>
      </c>
      <c r="C22" s="30">
        <v>-300</v>
      </c>
      <c r="D22" s="30">
        <f>SUMIF('組替表'!F$4:F$45,$B22,'組替表'!E$4:E$45)</f>
        <v>-200</v>
      </c>
      <c r="E22" s="30">
        <f aca="true" t="shared" si="3" ref="E22:E35">+D22-C22</f>
        <v>100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6"/>
      <c r="AC22" s="36">
        <v>-100</v>
      </c>
      <c r="AD22" s="30"/>
      <c r="AE22" s="37">
        <f t="shared" si="1"/>
        <v>0</v>
      </c>
      <c r="AF22" s="62" t="str">
        <f t="shared" si="2"/>
        <v>OK</v>
      </c>
      <c r="AG22" s="29" t="s">
        <v>23</v>
      </c>
    </row>
    <row r="23" spans="2:33" ht="15.75" customHeight="1">
      <c r="B23" s="33" t="s">
        <v>19</v>
      </c>
      <c r="C23" s="30">
        <v>-100</v>
      </c>
      <c r="D23" s="30">
        <f>SUMIF('組替表'!F$4:F$45,$B23,'組替表'!E$4:E$45)</f>
        <v>-50</v>
      </c>
      <c r="E23" s="30">
        <f t="shared" si="3"/>
        <v>50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6">
        <v>-50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7">
        <f t="shared" si="1"/>
        <v>0</v>
      </c>
      <c r="AF23" s="62" t="str">
        <f t="shared" si="2"/>
        <v>OK</v>
      </c>
      <c r="AG23" s="29" t="s">
        <v>104</v>
      </c>
    </row>
    <row r="24" spans="2:33" ht="15.75" customHeight="1">
      <c r="B24" s="33" t="s">
        <v>20</v>
      </c>
      <c r="C24" s="30">
        <v>-10</v>
      </c>
      <c r="D24" s="30">
        <f>SUMIF('組替表'!F$4:F$45,$B24,'組替表'!E$4:E$45)</f>
        <v>-30</v>
      </c>
      <c r="E24" s="30">
        <f t="shared" si="3"/>
        <v>-20</v>
      </c>
      <c r="F24" s="30"/>
      <c r="G24" s="30"/>
      <c r="H24" s="30"/>
      <c r="I24" s="30"/>
      <c r="J24" s="30"/>
      <c r="K24" s="30"/>
      <c r="L24" s="36">
        <v>10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7">
        <f t="shared" si="1"/>
        <v>-10</v>
      </c>
      <c r="AF24" s="62" t="b">
        <f t="shared" si="2"/>
        <v>0</v>
      </c>
      <c r="AG24" s="29" t="s">
        <v>106</v>
      </c>
    </row>
    <row r="25" spans="2:33" ht="15.75" customHeight="1">
      <c r="B25" s="33" t="s">
        <v>21</v>
      </c>
      <c r="C25" s="30"/>
      <c r="D25" s="30">
        <v>-20</v>
      </c>
      <c r="E25" s="30">
        <f t="shared" si="3"/>
        <v>-20</v>
      </c>
      <c r="F25" s="30"/>
      <c r="G25" s="30"/>
      <c r="H25" s="30"/>
      <c r="I25" s="30"/>
      <c r="J25" s="30"/>
      <c r="K25" s="30"/>
      <c r="L25" s="30"/>
      <c r="M25" s="36">
        <v>20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7">
        <f t="shared" si="1"/>
        <v>0</v>
      </c>
      <c r="AF25" s="62" t="str">
        <f t="shared" si="2"/>
        <v>OK</v>
      </c>
      <c r="AG25" s="29" t="s">
        <v>107</v>
      </c>
    </row>
    <row r="26" spans="2:33" ht="15.75" customHeight="1">
      <c r="B26" s="29"/>
      <c r="C26" s="30"/>
      <c r="D26" s="30">
        <f>SUMIF('組替表'!F$4:F$45,$B26,'組替表'!E$4:E$45)</f>
        <v>0</v>
      </c>
      <c r="E26" s="30">
        <f t="shared" si="3"/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7">
        <f t="shared" si="1"/>
        <v>0</v>
      </c>
      <c r="AF26" s="62" t="str">
        <f t="shared" si="2"/>
        <v>OK</v>
      </c>
      <c r="AG26" s="29" t="s">
        <v>21</v>
      </c>
    </row>
    <row r="27" spans="2:33" ht="15.75" customHeight="1">
      <c r="B27" s="33"/>
      <c r="C27" s="30"/>
      <c r="D27" s="30">
        <f>SUMIF('組替表'!F$4:F$45,$B27,'組替表'!E$4:E$45)</f>
        <v>0</v>
      </c>
      <c r="E27" s="30">
        <f t="shared" si="3"/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7">
        <f t="shared" si="1"/>
        <v>0</v>
      </c>
      <c r="AF27" s="62" t="str">
        <f t="shared" si="2"/>
        <v>OK</v>
      </c>
      <c r="AG27" s="29" t="s">
        <v>103</v>
      </c>
    </row>
    <row r="28" spans="2:33" ht="15.75" customHeight="1">
      <c r="B28" s="33"/>
      <c r="C28" s="30"/>
      <c r="D28" s="30">
        <f>SUMIF('組替表'!F$4:F$45,$B28,'組替表'!E$4:E$45)</f>
        <v>0</v>
      </c>
      <c r="E28" s="30">
        <f t="shared" si="3"/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7">
        <f t="shared" si="1"/>
        <v>0</v>
      </c>
      <c r="AF28" s="62" t="str">
        <f t="shared" si="2"/>
        <v>OK</v>
      </c>
      <c r="AG28" s="29"/>
    </row>
    <row r="29" spans="2:33" ht="15.75" customHeight="1">
      <c r="B29" s="33" t="s">
        <v>23</v>
      </c>
      <c r="C29" s="30">
        <v>-200</v>
      </c>
      <c r="D29" s="30">
        <f>SUMIF('組替表'!F$4:F$45,$B29,'組替表'!E$4:E$45)</f>
        <v>-300</v>
      </c>
      <c r="E29" s="30">
        <f t="shared" si="3"/>
        <v>-100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6">
        <v>100</v>
      </c>
      <c r="AC29" s="36"/>
      <c r="AD29" s="30"/>
      <c r="AE29" s="37">
        <f t="shared" si="1"/>
        <v>0</v>
      </c>
      <c r="AF29" s="62" t="str">
        <f t="shared" si="2"/>
        <v>OK</v>
      </c>
      <c r="AG29" s="29" t="s">
        <v>24</v>
      </c>
    </row>
    <row r="30" spans="2:33" ht="15.75" customHeight="1">
      <c r="B30" s="33"/>
      <c r="C30" s="30"/>
      <c r="D30" s="30">
        <f>SUMIF('組替表'!F$4:F$45,$B30,'組替表'!E$4:E$45)</f>
        <v>0</v>
      </c>
      <c r="E30" s="30">
        <f t="shared" si="3"/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7">
        <f t="shared" si="1"/>
        <v>0</v>
      </c>
      <c r="AF30" s="62" t="str">
        <f t="shared" si="2"/>
        <v>OK</v>
      </c>
      <c r="AG30" s="29" t="s">
        <v>85</v>
      </c>
    </row>
    <row r="31" spans="2:33" ht="15.75" customHeight="1">
      <c r="B31" s="33"/>
      <c r="C31" s="30"/>
      <c r="D31" s="30">
        <f>SUMIF('組替表'!F$4:F$45,$B31,'組替表'!E$4:E$45)</f>
        <v>0</v>
      </c>
      <c r="E31" s="30">
        <f t="shared" si="3"/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7">
        <f t="shared" si="1"/>
        <v>0</v>
      </c>
      <c r="AF31" s="62" t="str">
        <f t="shared" si="2"/>
        <v>OK</v>
      </c>
      <c r="AG31" s="29" t="s">
        <v>110</v>
      </c>
    </row>
    <row r="32" spans="2:33" ht="15.75" customHeight="1">
      <c r="B32" s="33" t="s">
        <v>24</v>
      </c>
      <c r="C32" s="30">
        <v>-500</v>
      </c>
      <c r="D32" s="30">
        <f>SUMIF('組替表'!F$4:F$45,$B32,'組替表'!E$4:E$45)</f>
        <v>-500</v>
      </c>
      <c r="E32" s="30">
        <f t="shared" si="3"/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7">
        <f t="shared" si="1"/>
        <v>0</v>
      </c>
      <c r="AF32" s="62" t="str">
        <f t="shared" si="2"/>
        <v>OK</v>
      </c>
      <c r="AG32" s="29" t="s">
        <v>86</v>
      </c>
    </row>
    <row r="33" spans="2:33" ht="15.75" customHeight="1">
      <c r="B33" s="33" t="s">
        <v>85</v>
      </c>
      <c r="C33" s="30"/>
      <c r="D33" s="30">
        <f>SUMIF('組替表'!F$4:F$45,$B33,'組替表'!E$4:E$45)</f>
        <v>0</v>
      </c>
      <c r="E33" s="30">
        <f t="shared" si="3"/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7">
        <f t="shared" si="1"/>
        <v>0</v>
      </c>
      <c r="AF33" s="62" t="str">
        <f t="shared" si="2"/>
        <v>OK</v>
      </c>
      <c r="AG33" s="29"/>
    </row>
    <row r="34" spans="2:33" ht="15.75" customHeight="1">
      <c r="B34" s="33" t="s">
        <v>110</v>
      </c>
      <c r="C34" s="30">
        <v>-70</v>
      </c>
      <c r="D34" s="30">
        <f>SUMIF('組替表'!F$4:F$45,$B34,'組替表'!E$4:E$45)</f>
        <v>-305</v>
      </c>
      <c r="E34" s="30">
        <f t="shared" si="3"/>
        <v>-235</v>
      </c>
      <c r="F34" s="36">
        <v>270</v>
      </c>
      <c r="G34" s="30"/>
      <c r="H34" s="30"/>
      <c r="I34" s="30"/>
      <c r="J34" s="30"/>
      <c r="K34" s="30"/>
      <c r="L34" s="30"/>
      <c r="M34" s="36">
        <v>-35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7">
        <f t="shared" si="1"/>
        <v>0</v>
      </c>
      <c r="AF34" s="62" t="str">
        <f t="shared" si="2"/>
        <v>OK</v>
      </c>
      <c r="AG34" s="30"/>
    </row>
    <row r="35" spans="2:33" ht="15.75" customHeight="1">
      <c r="B35" s="33" t="s">
        <v>86</v>
      </c>
      <c r="C35" s="30"/>
      <c r="D35" s="30">
        <f>SUMIF('組替表'!F$4:F$45,$B35,'組替表'!E$4:E$45)</f>
        <v>0</v>
      </c>
      <c r="E35" s="30">
        <f t="shared" si="3"/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7">
        <f t="shared" si="1"/>
        <v>0</v>
      </c>
      <c r="AF35" s="62" t="str">
        <f t="shared" si="2"/>
        <v>OK</v>
      </c>
      <c r="AG35" s="30"/>
    </row>
    <row r="36" spans="2:32" ht="15.75" customHeight="1">
      <c r="B36" s="34" t="s">
        <v>25</v>
      </c>
      <c r="C36" s="20">
        <f aca="true" t="shared" si="4" ref="C36:AD36">SUM(C4:C35)</f>
        <v>0</v>
      </c>
      <c r="D36" s="20">
        <f t="shared" si="4"/>
        <v>-10</v>
      </c>
      <c r="E36" s="20">
        <f t="shared" si="4"/>
        <v>-10</v>
      </c>
      <c r="F36" s="20">
        <f t="shared" si="4"/>
        <v>270</v>
      </c>
      <c r="G36" s="20">
        <f t="shared" si="4"/>
        <v>5</v>
      </c>
      <c r="H36" s="20">
        <f t="shared" si="4"/>
        <v>-10</v>
      </c>
      <c r="I36" s="20">
        <f t="shared" si="4"/>
        <v>10</v>
      </c>
      <c r="J36" s="20">
        <f t="shared" si="4"/>
        <v>0</v>
      </c>
      <c r="K36" s="20">
        <f t="shared" si="4"/>
        <v>0</v>
      </c>
      <c r="L36" s="20">
        <f t="shared" si="4"/>
        <v>10</v>
      </c>
      <c r="M36" s="20">
        <f t="shared" si="4"/>
        <v>-15</v>
      </c>
      <c r="N36" s="20">
        <f t="shared" si="4"/>
        <v>90</v>
      </c>
      <c r="O36" s="20">
        <f t="shared" si="4"/>
        <v>10</v>
      </c>
      <c r="P36" s="20">
        <f t="shared" si="4"/>
        <v>50</v>
      </c>
      <c r="Q36" s="20">
        <f t="shared" si="4"/>
        <v>-50</v>
      </c>
      <c r="R36" s="20">
        <f t="shared" si="4"/>
        <v>0</v>
      </c>
      <c r="S36" s="20">
        <f t="shared" si="4"/>
        <v>0</v>
      </c>
      <c r="T36" s="20">
        <f t="shared" si="4"/>
        <v>0</v>
      </c>
      <c r="U36" s="20">
        <f t="shared" si="4"/>
        <v>0</v>
      </c>
      <c r="V36" s="20">
        <f t="shared" si="4"/>
        <v>-100</v>
      </c>
      <c r="W36" s="20">
        <f t="shared" si="4"/>
        <v>0</v>
      </c>
      <c r="X36" s="20">
        <f t="shared" si="4"/>
        <v>0</v>
      </c>
      <c r="Y36" s="20">
        <f t="shared" si="4"/>
        <v>20</v>
      </c>
      <c r="Z36" s="20">
        <f t="shared" si="4"/>
        <v>0</v>
      </c>
      <c r="AA36" s="20">
        <f t="shared" si="4"/>
        <v>0</v>
      </c>
      <c r="AB36" s="20">
        <f t="shared" si="4"/>
        <v>100</v>
      </c>
      <c r="AC36" s="20">
        <f t="shared" si="4"/>
        <v>-100</v>
      </c>
      <c r="AD36" s="20">
        <f t="shared" si="4"/>
        <v>-290</v>
      </c>
      <c r="AE36" s="20">
        <f t="shared" si="1"/>
        <v>-10</v>
      </c>
      <c r="AF36" s="62" t="b">
        <f t="shared" si="2"/>
        <v>0</v>
      </c>
    </row>
    <row r="37" spans="2:32" s="59" customFormat="1" ht="14.25" customHeight="1">
      <c r="B37" s="56"/>
      <c r="C37" s="56" t="str">
        <f>+IF(C36=0,"OK")</f>
        <v>OK</v>
      </c>
      <c r="D37" s="56" t="b">
        <f>+IF(D36=0,"OK")</f>
        <v>0</v>
      </c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 t="b">
        <f>IF(AE36=0," ",FALSE)</f>
        <v>0</v>
      </c>
    </row>
    <row r="38" spans="2:33" s="16" customFormat="1" ht="14.25" customHeight="1"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63"/>
      <c r="AG38" s="1"/>
    </row>
    <row r="39" spans="3:33" ht="14.2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G39" s="16"/>
    </row>
    <row r="40" spans="2:31" ht="14.25" customHeight="1">
      <c r="B40" s="8" t="s">
        <v>26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10" t="str">
        <f>AE2</f>
        <v>(単位：千円)</v>
      </c>
    </row>
    <row r="41" spans="2:31" ht="21" customHeight="1">
      <c r="B41" s="39" t="s">
        <v>27</v>
      </c>
      <c r="C41" s="40"/>
      <c r="D41" s="40"/>
      <c r="E41" s="40"/>
      <c r="F41" s="55" t="s">
        <v>82</v>
      </c>
      <c r="G41" s="55"/>
      <c r="H41" s="55"/>
      <c r="I41" s="55"/>
      <c r="J41" s="55"/>
      <c r="K41" s="55" t="s">
        <v>83</v>
      </c>
      <c r="L41" s="55"/>
      <c r="M41" s="55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1"/>
    </row>
    <row r="42" spans="2:31" ht="15.75" customHeight="1">
      <c r="B42" s="42" t="s">
        <v>28</v>
      </c>
      <c r="C42" s="30"/>
      <c r="D42" s="30"/>
      <c r="E42" s="30"/>
      <c r="F42" s="36">
        <v>270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7">
        <f aca="true" t="shared" si="5" ref="AE42:AE65">SUM(L42:AD42)</f>
        <v>0</v>
      </c>
    </row>
    <row r="43" spans="2:31" ht="15.75" customHeight="1">
      <c r="B43" s="42" t="s">
        <v>29</v>
      </c>
      <c r="C43" s="30"/>
      <c r="D43" s="30"/>
      <c r="E43" s="30"/>
      <c r="F43" s="30"/>
      <c r="G43" s="36">
        <v>5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7">
        <f t="shared" si="5"/>
        <v>0</v>
      </c>
    </row>
    <row r="44" spans="2:31" ht="15.75" customHeight="1">
      <c r="B44" s="42" t="s">
        <v>30</v>
      </c>
      <c r="C44" s="30"/>
      <c r="D44" s="30"/>
      <c r="E44" s="30"/>
      <c r="F44" s="30"/>
      <c r="G44" s="30"/>
      <c r="H44" s="36">
        <v>-10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7">
        <f t="shared" si="5"/>
        <v>0</v>
      </c>
    </row>
    <row r="45" spans="2:31" ht="15.75" customHeight="1">
      <c r="B45" s="42" t="s">
        <v>31</v>
      </c>
      <c r="C45" s="30"/>
      <c r="D45" s="30"/>
      <c r="E45" s="30"/>
      <c r="F45" s="30"/>
      <c r="G45" s="30"/>
      <c r="H45" s="30"/>
      <c r="I45" s="30"/>
      <c r="J45" s="30"/>
      <c r="K45" s="36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7">
        <f t="shared" si="5"/>
        <v>0</v>
      </c>
    </row>
    <row r="46" spans="2:31" ht="15.75" customHeight="1">
      <c r="B46" s="42" t="s">
        <v>32</v>
      </c>
      <c r="C46" s="30"/>
      <c r="D46" s="30"/>
      <c r="E46" s="30"/>
      <c r="F46" s="30"/>
      <c r="G46" s="30"/>
      <c r="H46" s="30"/>
      <c r="I46" s="30"/>
      <c r="J46" s="30"/>
      <c r="K46" s="30"/>
      <c r="L46" s="36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7">
        <f t="shared" si="5"/>
        <v>0</v>
      </c>
    </row>
    <row r="47" spans="2:31" ht="15.75" customHeight="1">
      <c r="B47" s="42" t="s">
        <v>33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7">
        <f t="shared" si="5"/>
        <v>0</v>
      </c>
    </row>
    <row r="48" spans="2:31" ht="15.75" customHeight="1">
      <c r="B48" s="42" t="s">
        <v>34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7">
        <f t="shared" si="5"/>
        <v>0</v>
      </c>
    </row>
    <row r="49" spans="2:31" ht="15.75" customHeight="1">
      <c r="B49" s="42" t="s">
        <v>35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6">
        <v>90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7">
        <f t="shared" si="5"/>
        <v>90</v>
      </c>
    </row>
    <row r="50" spans="2:31" ht="15.75" customHeight="1">
      <c r="B50" s="42" t="s">
        <v>32</v>
      </c>
      <c r="C50" s="30"/>
      <c r="D50" s="30"/>
      <c r="E50" s="30"/>
      <c r="F50" s="30"/>
      <c r="G50" s="30"/>
      <c r="H50" s="30"/>
      <c r="I50" s="30"/>
      <c r="J50" s="30"/>
      <c r="K50" s="30"/>
      <c r="L50" s="36">
        <v>50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7">
        <f t="shared" si="5"/>
        <v>50</v>
      </c>
    </row>
    <row r="51" spans="2:31" ht="15.75" customHeight="1">
      <c r="B51" s="42" t="s">
        <v>36</v>
      </c>
      <c r="C51" s="30"/>
      <c r="D51" s="30"/>
      <c r="E51" s="30"/>
      <c r="F51" s="30"/>
      <c r="G51" s="30"/>
      <c r="H51" s="30"/>
      <c r="I51" s="30"/>
      <c r="J51" s="30"/>
      <c r="K51" s="43"/>
      <c r="L51" s="30"/>
      <c r="M51" s="30"/>
      <c r="N51" s="30"/>
      <c r="O51" s="36">
        <v>10</v>
      </c>
      <c r="P51" s="36">
        <v>50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7">
        <f t="shared" si="5"/>
        <v>60</v>
      </c>
    </row>
    <row r="52" spans="2:31" ht="15.75" customHeight="1">
      <c r="B52" s="42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7">
        <f t="shared" si="5"/>
        <v>0</v>
      </c>
    </row>
    <row r="53" spans="2:31" ht="15.75" customHeight="1">
      <c r="B53" s="42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6">
        <v>-50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7">
        <f t="shared" si="5"/>
        <v>-50</v>
      </c>
    </row>
    <row r="54" spans="2:31" ht="15.75" customHeight="1">
      <c r="B54" s="42" t="s">
        <v>81</v>
      </c>
      <c r="C54" s="30"/>
      <c r="D54" s="30"/>
      <c r="E54" s="30"/>
      <c r="F54" s="30"/>
      <c r="G54" s="30"/>
      <c r="H54" s="30"/>
      <c r="I54" s="30">
        <v>10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7">
        <f t="shared" si="5"/>
        <v>0</v>
      </c>
    </row>
    <row r="55" spans="2:31" ht="15.75" customHeight="1">
      <c r="B55" s="42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7">
        <f t="shared" si="5"/>
        <v>0</v>
      </c>
    </row>
    <row r="56" spans="2:31" ht="15.75" customHeight="1">
      <c r="B56" s="4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7">
        <f t="shared" si="5"/>
        <v>0</v>
      </c>
    </row>
    <row r="57" spans="2:31" ht="15.75" customHeight="1">
      <c r="B57" s="4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7">
        <f t="shared" si="5"/>
        <v>0</v>
      </c>
    </row>
    <row r="58" spans="2:31" ht="15.75" customHeight="1">
      <c r="B58" s="44" t="s">
        <v>39</v>
      </c>
      <c r="C58" s="37"/>
      <c r="D58" s="37"/>
      <c r="E58" s="37"/>
      <c r="F58" s="37"/>
      <c r="G58" s="37">
        <f>SUM(G42:G57)</f>
        <v>5</v>
      </c>
      <c r="H58" s="37">
        <f>SUM(H42:H57)</f>
        <v>-10</v>
      </c>
      <c r="I58" s="37"/>
      <c r="J58" s="37">
        <f>SUM(J42:J57)</f>
        <v>0</v>
      </c>
      <c r="K58" s="37">
        <f>SUM(K42:K57)</f>
        <v>0</v>
      </c>
      <c r="L58" s="37">
        <f>SUM(L42:L57)</f>
        <v>50</v>
      </c>
      <c r="M58" s="37">
        <f>SUM(M42:M57)</f>
        <v>0</v>
      </c>
      <c r="N58" s="37">
        <f aca="true" t="shared" si="6" ref="N58:AD58">SUM(N42:N57)</f>
        <v>90</v>
      </c>
      <c r="O58" s="37">
        <f t="shared" si="6"/>
        <v>10</v>
      </c>
      <c r="P58" s="37">
        <f t="shared" si="6"/>
        <v>50</v>
      </c>
      <c r="Q58" s="37">
        <f t="shared" si="6"/>
        <v>-50</v>
      </c>
      <c r="R58" s="37">
        <f>SUM(R42:R57)</f>
        <v>0</v>
      </c>
      <c r="S58" s="37">
        <f>SUM(S42:S57)</f>
        <v>0</v>
      </c>
      <c r="T58" s="37">
        <f t="shared" si="6"/>
        <v>0</v>
      </c>
      <c r="U58" s="37">
        <f t="shared" si="6"/>
        <v>0</v>
      </c>
      <c r="V58" s="37">
        <f t="shared" si="6"/>
        <v>0</v>
      </c>
      <c r="W58" s="37">
        <f t="shared" si="6"/>
        <v>0</v>
      </c>
      <c r="X58" s="37">
        <f t="shared" si="6"/>
        <v>0</v>
      </c>
      <c r="Y58" s="37">
        <f>SUM(Y42:Y57)</f>
        <v>0</v>
      </c>
      <c r="Z58" s="37">
        <f>SUM(Z42:Z57)</f>
        <v>0</v>
      </c>
      <c r="AA58" s="37">
        <f>SUM(AA42:AA57)</f>
        <v>0</v>
      </c>
      <c r="AB58" s="37">
        <f>SUM(AB42:AB57)</f>
        <v>0</v>
      </c>
      <c r="AC58" s="37">
        <f>SUM(AC42:AC57)</f>
        <v>0</v>
      </c>
      <c r="AD58" s="37">
        <f t="shared" si="6"/>
        <v>0</v>
      </c>
      <c r="AE58" s="37">
        <f t="shared" si="5"/>
        <v>150</v>
      </c>
    </row>
    <row r="59" spans="2:31" ht="15.75" customHeight="1">
      <c r="B59" s="42" t="s">
        <v>40</v>
      </c>
      <c r="C59" s="30"/>
      <c r="D59" s="30"/>
      <c r="E59" s="30"/>
      <c r="F59" s="30"/>
      <c r="G59" s="30"/>
      <c r="H59" s="30"/>
      <c r="I59" s="30"/>
      <c r="J59" s="30"/>
      <c r="K59" s="36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7">
        <f t="shared" si="5"/>
        <v>0</v>
      </c>
    </row>
    <row r="60" spans="2:31" ht="15.75" customHeight="1">
      <c r="B60" s="42" t="s">
        <v>41</v>
      </c>
      <c r="C60" s="30"/>
      <c r="D60" s="30"/>
      <c r="E60" s="30"/>
      <c r="F60" s="30"/>
      <c r="G60" s="30"/>
      <c r="H60" s="30"/>
      <c r="I60" s="30"/>
      <c r="J60" s="30"/>
      <c r="K60" s="30"/>
      <c r="L60" s="36">
        <v>-40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7">
        <f t="shared" si="5"/>
        <v>-40</v>
      </c>
    </row>
    <row r="61" spans="2:31" ht="15.75" customHeight="1">
      <c r="B61" s="42" t="s">
        <v>42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6">
        <v>-25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7">
        <f t="shared" si="5"/>
        <v>-25</v>
      </c>
    </row>
    <row r="62" spans="2:31" ht="15.75" customHeight="1">
      <c r="B62" s="4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7">
        <f t="shared" si="5"/>
        <v>0</v>
      </c>
    </row>
    <row r="63" spans="2:31" ht="15.75" customHeight="1">
      <c r="B63" s="42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7">
        <f t="shared" si="5"/>
        <v>0</v>
      </c>
    </row>
    <row r="64" spans="2:31" ht="15.75" customHeight="1">
      <c r="B64" s="42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7">
        <f t="shared" si="5"/>
        <v>0</v>
      </c>
    </row>
    <row r="65" spans="2:31" ht="15.75" customHeight="1">
      <c r="B65" s="45" t="s">
        <v>43</v>
      </c>
      <c r="C65" s="20"/>
      <c r="D65" s="20"/>
      <c r="E65" s="20"/>
      <c r="F65" s="20">
        <f aca="true" t="shared" si="7" ref="F65:M65">SUM(F58:F64)</f>
        <v>0</v>
      </c>
      <c r="G65" s="20">
        <f t="shared" si="7"/>
        <v>5</v>
      </c>
      <c r="H65" s="20">
        <f t="shared" si="7"/>
        <v>-10</v>
      </c>
      <c r="I65" s="20">
        <f t="shared" si="7"/>
        <v>0</v>
      </c>
      <c r="J65" s="20">
        <f>SUM(J58:J64)</f>
        <v>0</v>
      </c>
      <c r="K65" s="20">
        <f t="shared" si="7"/>
        <v>0</v>
      </c>
      <c r="L65" s="20">
        <f t="shared" si="7"/>
        <v>10</v>
      </c>
      <c r="M65" s="20">
        <f t="shared" si="7"/>
        <v>-25</v>
      </c>
      <c r="N65" s="20">
        <f aca="true" t="shared" si="8" ref="N65:AD65">SUM(N58:N64)</f>
        <v>90</v>
      </c>
      <c r="O65" s="20">
        <f t="shared" si="8"/>
        <v>10</v>
      </c>
      <c r="P65" s="20">
        <f t="shared" si="8"/>
        <v>50</v>
      </c>
      <c r="Q65" s="20">
        <f t="shared" si="8"/>
        <v>-50</v>
      </c>
      <c r="R65" s="20">
        <f>SUM(R58:R64)</f>
        <v>0</v>
      </c>
      <c r="S65" s="20">
        <f>SUM(S58:S64)</f>
        <v>0</v>
      </c>
      <c r="T65" s="20">
        <f t="shared" si="8"/>
        <v>0</v>
      </c>
      <c r="U65" s="20">
        <f t="shared" si="8"/>
        <v>0</v>
      </c>
      <c r="V65" s="20">
        <f t="shared" si="8"/>
        <v>0</v>
      </c>
      <c r="W65" s="20">
        <f t="shared" si="8"/>
        <v>0</v>
      </c>
      <c r="X65" s="20">
        <f t="shared" si="8"/>
        <v>0</v>
      </c>
      <c r="Y65" s="20">
        <f>SUM(Y58:Y64)</f>
        <v>0</v>
      </c>
      <c r="Z65" s="20">
        <f>SUM(Z58:Z64)</f>
        <v>0</v>
      </c>
      <c r="AA65" s="20">
        <f>SUM(AA58:AA64)</f>
        <v>0</v>
      </c>
      <c r="AB65" s="20">
        <f>SUM(AB58:AB64)</f>
        <v>0</v>
      </c>
      <c r="AC65" s="20">
        <f>SUM(AC58:AC64)</f>
        <v>0</v>
      </c>
      <c r="AD65" s="20">
        <f t="shared" si="8"/>
        <v>0</v>
      </c>
      <c r="AE65" s="20">
        <f t="shared" si="5"/>
        <v>85</v>
      </c>
    </row>
    <row r="66" spans="2:31" ht="15.75" customHeight="1">
      <c r="B66" s="46" t="s">
        <v>44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1"/>
    </row>
    <row r="67" spans="2:31" ht="15.75" customHeight="1">
      <c r="B67" s="42" t="s">
        <v>45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6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7">
        <f aca="true" t="shared" si="9" ref="AE67:AE75">SUM(L67:AD67)</f>
        <v>0</v>
      </c>
    </row>
    <row r="68" spans="2:31" ht="15.75" customHeight="1">
      <c r="B68" s="42" t="s">
        <v>46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6"/>
      <c r="V68" s="30"/>
      <c r="W68" s="30"/>
      <c r="X68" s="30"/>
      <c r="Y68" s="30"/>
      <c r="Z68" s="30"/>
      <c r="AA68" s="30"/>
      <c r="AB68" s="30"/>
      <c r="AC68" s="30"/>
      <c r="AD68" s="30"/>
      <c r="AE68" s="37">
        <f t="shared" si="9"/>
        <v>0</v>
      </c>
    </row>
    <row r="69" spans="2:31" ht="15.75" customHeight="1">
      <c r="B69" s="42" t="s">
        <v>47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6">
        <v>100</v>
      </c>
      <c r="W69" s="30"/>
      <c r="X69" s="30"/>
      <c r="Y69" s="30"/>
      <c r="Z69" s="30"/>
      <c r="AA69" s="30"/>
      <c r="AB69" s="30"/>
      <c r="AC69" s="30"/>
      <c r="AD69" s="30"/>
      <c r="AE69" s="37">
        <f t="shared" si="9"/>
        <v>100</v>
      </c>
    </row>
    <row r="70" spans="2:31" ht="15.75" customHeight="1">
      <c r="B70" s="42" t="s">
        <v>48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6"/>
      <c r="X70" s="30"/>
      <c r="Y70" s="30"/>
      <c r="Z70" s="38"/>
      <c r="AA70" s="38"/>
      <c r="AB70" s="30"/>
      <c r="AC70" s="30"/>
      <c r="AD70" s="30"/>
      <c r="AE70" s="37">
        <f t="shared" si="9"/>
        <v>0</v>
      </c>
    </row>
    <row r="71" spans="2:31" ht="15.75" customHeight="1">
      <c r="B71" s="42" t="s">
        <v>49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6"/>
      <c r="Y71" s="30"/>
      <c r="Z71" s="38"/>
      <c r="AA71" s="38"/>
      <c r="AB71" s="30"/>
      <c r="AC71" s="30"/>
      <c r="AD71" s="30"/>
      <c r="AE71" s="37">
        <f t="shared" si="9"/>
        <v>0</v>
      </c>
    </row>
    <row r="72" spans="2:31" ht="15.75" customHeight="1">
      <c r="B72" s="42" t="s">
        <v>50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6">
        <v>20</v>
      </c>
      <c r="Z72" s="38"/>
      <c r="AA72" s="38"/>
      <c r="AB72" s="30"/>
      <c r="AC72" s="30"/>
      <c r="AD72" s="30"/>
      <c r="AE72" s="37">
        <f t="shared" si="9"/>
        <v>20</v>
      </c>
    </row>
    <row r="73" spans="2:31" ht="15.75" customHeight="1">
      <c r="B73" s="4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7">
        <f t="shared" si="9"/>
        <v>0</v>
      </c>
    </row>
    <row r="74" spans="2:31" ht="15.75" customHeight="1">
      <c r="B74" s="42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7">
        <f t="shared" si="9"/>
        <v>0</v>
      </c>
    </row>
    <row r="75" spans="2:31" ht="15.75" customHeight="1">
      <c r="B75" s="45" t="s">
        <v>51</v>
      </c>
      <c r="C75" s="20"/>
      <c r="D75" s="20"/>
      <c r="E75" s="20"/>
      <c r="F75" s="20">
        <f aca="true" t="shared" si="10" ref="F75:AD75">SUM(F67:F74)</f>
        <v>0</v>
      </c>
      <c r="G75" s="20">
        <f t="shared" si="10"/>
        <v>0</v>
      </c>
      <c r="H75" s="20">
        <f t="shared" si="10"/>
        <v>0</v>
      </c>
      <c r="I75" s="20">
        <f t="shared" si="10"/>
        <v>0</v>
      </c>
      <c r="J75" s="20">
        <f t="shared" si="10"/>
        <v>0</v>
      </c>
      <c r="K75" s="20">
        <f t="shared" si="10"/>
        <v>0</v>
      </c>
      <c r="L75" s="20">
        <f t="shared" si="10"/>
        <v>0</v>
      </c>
      <c r="M75" s="20">
        <f t="shared" si="10"/>
        <v>0</v>
      </c>
      <c r="N75" s="20">
        <f t="shared" si="10"/>
        <v>0</v>
      </c>
      <c r="O75" s="20">
        <f t="shared" si="10"/>
        <v>0</v>
      </c>
      <c r="P75" s="20">
        <f t="shared" si="10"/>
        <v>0</v>
      </c>
      <c r="Q75" s="20">
        <f t="shared" si="10"/>
        <v>0</v>
      </c>
      <c r="R75" s="20">
        <f t="shared" si="10"/>
        <v>0</v>
      </c>
      <c r="S75" s="20">
        <f t="shared" si="10"/>
        <v>0</v>
      </c>
      <c r="T75" s="20">
        <f t="shared" si="10"/>
        <v>0</v>
      </c>
      <c r="U75" s="20">
        <f t="shared" si="10"/>
        <v>0</v>
      </c>
      <c r="V75" s="20">
        <f t="shared" si="10"/>
        <v>100</v>
      </c>
      <c r="W75" s="20">
        <f t="shared" si="10"/>
        <v>0</v>
      </c>
      <c r="X75" s="20">
        <f t="shared" si="10"/>
        <v>0</v>
      </c>
      <c r="Y75" s="20">
        <f t="shared" si="10"/>
        <v>20</v>
      </c>
      <c r="Z75" s="20">
        <f t="shared" si="10"/>
        <v>0</v>
      </c>
      <c r="AA75" s="20">
        <f t="shared" si="10"/>
        <v>0</v>
      </c>
      <c r="AB75" s="20">
        <f t="shared" si="10"/>
        <v>0</v>
      </c>
      <c r="AC75" s="20">
        <f t="shared" si="10"/>
        <v>0</v>
      </c>
      <c r="AD75" s="20">
        <f t="shared" si="10"/>
        <v>0</v>
      </c>
      <c r="AE75" s="20">
        <f t="shared" si="9"/>
        <v>120</v>
      </c>
    </row>
    <row r="76" spans="2:31" ht="15.75" customHeight="1">
      <c r="B76" s="46" t="s">
        <v>52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1"/>
    </row>
    <row r="77" spans="2:31" ht="15.75" customHeight="1">
      <c r="B77" s="42" t="s">
        <v>53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6"/>
      <c r="AC77" s="30"/>
      <c r="AD77" s="30"/>
      <c r="AE77" s="37">
        <f aca="true" t="shared" si="11" ref="AE77:AE84">SUM(L77:AD77)</f>
        <v>0</v>
      </c>
    </row>
    <row r="78" spans="2:31" ht="15.75" customHeight="1">
      <c r="B78" s="42" t="s">
        <v>54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6">
        <v>-100</v>
      </c>
      <c r="AD78" s="30"/>
      <c r="AE78" s="37">
        <f t="shared" si="11"/>
        <v>-100</v>
      </c>
    </row>
    <row r="79" spans="2:31" ht="15.75" customHeight="1">
      <c r="B79" s="42" t="s">
        <v>55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6">
        <v>100</v>
      </c>
      <c r="AC79" s="30"/>
      <c r="AD79" s="30"/>
      <c r="AE79" s="37">
        <f t="shared" si="11"/>
        <v>100</v>
      </c>
    </row>
    <row r="80" spans="2:31" ht="15.75" customHeight="1">
      <c r="B80" s="42" t="s">
        <v>56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6"/>
      <c r="AD80" s="30"/>
      <c r="AE80" s="37">
        <f t="shared" si="11"/>
        <v>0</v>
      </c>
    </row>
    <row r="81" spans="2:31" ht="15.75" customHeight="1">
      <c r="B81" s="42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7">
        <f t="shared" si="11"/>
        <v>0</v>
      </c>
    </row>
    <row r="82" spans="2:31" ht="15.75" customHeight="1">
      <c r="B82" s="42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7">
        <f t="shared" si="11"/>
        <v>0</v>
      </c>
    </row>
    <row r="83" spans="2:31" ht="15.75" customHeight="1">
      <c r="B83" s="45" t="s">
        <v>57</v>
      </c>
      <c r="C83" s="20"/>
      <c r="D83" s="20"/>
      <c r="E83" s="20"/>
      <c r="F83" s="20">
        <f aca="true" t="shared" si="12" ref="F83:AD83">SUM(F77:F82)</f>
        <v>0</v>
      </c>
      <c r="G83" s="20">
        <f t="shared" si="12"/>
        <v>0</v>
      </c>
      <c r="H83" s="20">
        <f t="shared" si="12"/>
        <v>0</v>
      </c>
      <c r="I83" s="20">
        <f t="shared" si="12"/>
        <v>0</v>
      </c>
      <c r="J83" s="20">
        <f t="shared" si="12"/>
        <v>0</v>
      </c>
      <c r="K83" s="20">
        <f t="shared" si="12"/>
        <v>0</v>
      </c>
      <c r="L83" s="20">
        <f t="shared" si="12"/>
        <v>0</v>
      </c>
      <c r="M83" s="20">
        <f t="shared" si="12"/>
        <v>0</v>
      </c>
      <c r="N83" s="20">
        <f t="shared" si="12"/>
        <v>0</v>
      </c>
      <c r="O83" s="20">
        <f t="shared" si="12"/>
        <v>0</v>
      </c>
      <c r="P83" s="20">
        <f t="shared" si="12"/>
        <v>0</v>
      </c>
      <c r="Q83" s="20">
        <f t="shared" si="12"/>
        <v>0</v>
      </c>
      <c r="R83" s="20">
        <f t="shared" si="12"/>
        <v>0</v>
      </c>
      <c r="S83" s="20">
        <f t="shared" si="12"/>
        <v>0</v>
      </c>
      <c r="T83" s="20">
        <f t="shared" si="12"/>
        <v>0</v>
      </c>
      <c r="U83" s="20">
        <f t="shared" si="12"/>
        <v>0</v>
      </c>
      <c r="V83" s="20">
        <f t="shared" si="12"/>
        <v>0</v>
      </c>
      <c r="W83" s="20">
        <f t="shared" si="12"/>
        <v>0</v>
      </c>
      <c r="X83" s="20">
        <f t="shared" si="12"/>
        <v>0</v>
      </c>
      <c r="Y83" s="20">
        <f t="shared" si="12"/>
        <v>0</v>
      </c>
      <c r="Z83" s="20">
        <f t="shared" si="12"/>
        <v>0</v>
      </c>
      <c r="AA83" s="20">
        <f t="shared" si="12"/>
        <v>0</v>
      </c>
      <c r="AB83" s="20">
        <f t="shared" si="12"/>
        <v>100</v>
      </c>
      <c r="AC83" s="20">
        <f t="shared" si="12"/>
        <v>-100</v>
      </c>
      <c r="AD83" s="20">
        <f t="shared" si="12"/>
        <v>0</v>
      </c>
      <c r="AE83" s="20">
        <f t="shared" si="11"/>
        <v>0</v>
      </c>
    </row>
    <row r="84" spans="2:31" ht="15.75" customHeight="1">
      <c r="B84" s="47" t="s">
        <v>58</v>
      </c>
      <c r="C84" s="48"/>
      <c r="D84" s="48"/>
      <c r="E84" s="48"/>
      <c r="F84" s="48">
        <f aca="true" t="shared" si="13" ref="F84:AD84">F65+F75+F83</f>
        <v>0</v>
      </c>
      <c r="G84" s="48">
        <f t="shared" si="13"/>
        <v>5</v>
      </c>
      <c r="H84" s="48">
        <f t="shared" si="13"/>
        <v>-10</v>
      </c>
      <c r="I84" s="48">
        <f t="shared" si="13"/>
        <v>0</v>
      </c>
      <c r="J84" s="48">
        <f t="shared" si="13"/>
        <v>0</v>
      </c>
      <c r="K84" s="48">
        <f t="shared" si="13"/>
        <v>0</v>
      </c>
      <c r="L84" s="48">
        <f t="shared" si="13"/>
        <v>10</v>
      </c>
      <c r="M84" s="48">
        <f t="shared" si="13"/>
        <v>-25</v>
      </c>
      <c r="N84" s="48">
        <f t="shared" si="13"/>
        <v>90</v>
      </c>
      <c r="O84" s="48">
        <f t="shared" si="13"/>
        <v>10</v>
      </c>
      <c r="P84" s="48">
        <f t="shared" si="13"/>
        <v>50</v>
      </c>
      <c r="Q84" s="48">
        <f t="shared" si="13"/>
        <v>-50</v>
      </c>
      <c r="R84" s="48">
        <f t="shared" si="13"/>
        <v>0</v>
      </c>
      <c r="S84" s="48">
        <f t="shared" si="13"/>
        <v>0</v>
      </c>
      <c r="T84" s="48">
        <f t="shared" si="13"/>
        <v>0</v>
      </c>
      <c r="U84" s="48">
        <f t="shared" si="13"/>
        <v>0</v>
      </c>
      <c r="V84" s="48">
        <f t="shared" si="13"/>
        <v>100</v>
      </c>
      <c r="W84" s="48">
        <f t="shared" si="13"/>
        <v>0</v>
      </c>
      <c r="X84" s="48">
        <f t="shared" si="13"/>
        <v>0</v>
      </c>
      <c r="Y84" s="48">
        <f t="shared" si="13"/>
        <v>20</v>
      </c>
      <c r="Z84" s="48">
        <f t="shared" si="13"/>
        <v>0</v>
      </c>
      <c r="AA84" s="48">
        <f t="shared" si="13"/>
        <v>0</v>
      </c>
      <c r="AB84" s="48">
        <f t="shared" si="13"/>
        <v>100</v>
      </c>
      <c r="AC84" s="48">
        <f t="shared" si="13"/>
        <v>-100</v>
      </c>
      <c r="AD84" s="48">
        <f t="shared" si="13"/>
        <v>0</v>
      </c>
      <c r="AE84" s="48">
        <f t="shared" si="11"/>
        <v>205</v>
      </c>
    </row>
    <row r="85" spans="2:31" ht="15.75" customHeight="1">
      <c r="B85" s="49" t="s">
        <v>59</v>
      </c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48">
        <f>C4</f>
        <v>400</v>
      </c>
    </row>
    <row r="86" spans="2:31" ht="15.75" customHeight="1">
      <c r="B86" s="47" t="s">
        <v>60</v>
      </c>
      <c r="C86" s="48"/>
      <c r="D86" s="48"/>
      <c r="E86" s="48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8">
        <f>D4</f>
        <v>690</v>
      </c>
    </row>
    <row r="87" ht="14.25" customHeight="1">
      <c r="B87" s="2"/>
    </row>
    <row r="88" ht="12.75" customHeight="1">
      <c r="B88" s="2"/>
    </row>
    <row r="89" ht="12.75" customHeight="1">
      <c r="B89" s="2"/>
    </row>
    <row r="90" ht="12.75" customHeight="1">
      <c r="B90" s="2"/>
    </row>
    <row r="91" ht="12.75" customHeight="1">
      <c r="B91" s="2"/>
    </row>
    <row r="92" ht="12.75" customHeight="1">
      <c r="B92" s="2"/>
    </row>
    <row r="93" ht="12.75" customHeight="1">
      <c r="B93" s="2"/>
    </row>
    <row r="94" ht="12.75" customHeight="1">
      <c r="B94" s="2"/>
    </row>
    <row r="95" ht="12.75" customHeight="1">
      <c r="B95" s="2"/>
    </row>
    <row r="96" ht="12.75" customHeight="1">
      <c r="B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mergeCells count="2">
    <mergeCell ref="K41:M41"/>
    <mergeCell ref="F41:J41"/>
  </mergeCells>
  <printOptions/>
  <pageMargins left="0.7874015748031497" right="0.7874015748031497" top="0.984251968503937" bottom="0.984251968503937" header="0.5118110236220472" footer="0.5118110236220472"/>
  <pageSetup orientation="landscape" paperSize="8" scale="90" r:id="rId1"/>
  <headerFooter alignWithMargins="0">
    <oddHeader>&amp;C&amp;"ＭＳ Ｐゴシック,太字"&amp;14間接法キャッシュフロー計算書≪精算表≫</oddHeader>
    <oddFooter>&amp;L&amp;8会計学を学ぼう！
http://financial.mook.to/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2013-08-19T02:50:31Z</cp:lastPrinted>
  <dcterms:created xsi:type="dcterms:W3CDTF">2009-03-31T14:37:17Z</dcterms:created>
  <dcterms:modified xsi:type="dcterms:W3CDTF">2014-02-14T11:05:13Z</dcterms:modified>
  <cp:category/>
  <cp:version/>
  <cp:contentType/>
  <cp:contentStatus/>
</cp:coreProperties>
</file>