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600" yWindow="330" windowWidth="18075" windowHeight="8895"/>
  </bookViews>
  <sheets>
    <sheet name="BS（円）" sheetId="1" r:id="rId1"/>
    <sheet name="BS（百万円）" sheetId="2" r:id="rId2"/>
  </sheets>
  <externalReferences>
    <externalReference r:id="rId3"/>
  </externalReferences>
  <definedNames>
    <definedName name="_xlnm.Database">#REF!</definedName>
    <definedName name="_xlnm.Print_Area" localSheetId="0">'BS（円）'!$B$1:$O$44</definedName>
    <definedName name="_xlnm.Print_Area" localSheetId="1">'BS（百万円）'!$B$1:$O$44</definedName>
    <definedName name="流動資産_千円">[1]集計00!#REF!</definedName>
  </definedNames>
  <calcPr calcId="162913"/>
</workbook>
</file>

<file path=xl/calcChain.xml><?xml version="1.0" encoding="utf-8"?>
<calcChain xmlns="http://schemas.openxmlformats.org/spreadsheetml/2006/main">
  <c r="G7" i="1" l="1"/>
  <c r="O21" i="2"/>
  <c r="O32" i="2"/>
  <c r="O8" i="2"/>
  <c r="O7" i="2" s="1"/>
  <c r="O23" i="2" s="1"/>
  <c r="O44" i="2" s="1"/>
  <c r="O9" i="2"/>
  <c r="O10" i="2"/>
  <c r="O11" i="2"/>
  <c r="O12" i="2"/>
  <c r="O13" i="2"/>
  <c r="O14" i="2"/>
  <c r="O15" i="2"/>
  <c r="O16" i="2"/>
  <c r="O19" i="2"/>
  <c r="O20" i="2"/>
  <c r="O18" i="2"/>
  <c r="O29" i="2"/>
  <c r="O31" i="2"/>
  <c r="O36" i="2"/>
  <c r="O43" i="2" s="1"/>
  <c r="O38" i="2"/>
  <c r="O41" i="2"/>
  <c r="G8" i="2"/>
  <c r="G9" i="2"/>
  <c r="G10" i="2"/>
  <c r="G11" i="2"/>
  <c r="G12" i="2"/>
  <c r="G13" i="2"/>
  <c r="G14" i="2"/>
  <c r="G15" i="2"/>
  <c r="G16" i="2"/>
  <c r="G17" i="2"/>
  <c r="G18" i="2"/>
  <c r="G7" i="2"/>
  <c r="G44" i="2" s="1"/>
  <c r="O45" i="2" s="1"/>
  <c r="G22" i="2"/>
  <c r="G23" i="2"/>
  <c r="G24" i="2"/>
  <c r="G25" i="2"/>
  <c r="G26" i="2"/>
  <c r="G27" i="2"/>
  <c r="G28" i="2"/>
  <c r="G21" i="2"/>
  <c r="G20" i="2" s="1"/>
  <c r="G31" i="2"/>
  <c r="G32" i="2"/>
  <c r="G33" i="2"/>
  <c r="G30" i="2"/>
  <c r="G36" i="2"/>
  <c r="G37" i="2"/>
  <c r="G38" i="2"/>
  <c r="G39" i="2"/>
  <c r="G40" i="2"/>
  <c r="G41" i="2"/>
  <c r="G42" i="2"/>
  <c r="G35" i="2"/>
  <c r="G21" i="1"/>
  <c r="G20" i="1" s="1"/>
  <c r="G30" i="1"/>
  <c r="G35" i="1"/>
  <c r="O18" i="1"/>
  <c r="O7" i="1"/>
  <c r="O23" i="1"/>
  <c r="O30" i="1"/>
  <c r="O34" i="1"/>
  <c r="O40" i="1"/>
  <c r="Q3" i="1"/>
  <c r="R8" i="1"/>
  <c r="V8" i="1"/>
  <c r="R9" i="1"/>
  <c r="V9" i="1"/>
  <c r="R10" i="1"/>
  <c r="V10" i="1"/>
  <c r="R11" i="1"/>
  <c r="V11" i="1"/>
  <c r="R12" i="1"/>
  <c r="V12" i="1"/>
  <c r="R13" i="1"/>
  <c r="V13" i="1"/>
  <c r="R14" i="1"/>
  <c r="V14" i="1"/>
  <c r="R15" i="1"/>
  <c r="V15" i="1"/>
  <c r="R16" i="1"/>
  <c r="V16" i="1"/>
  <c r="R17" i="1"/>
  <c r="R18" i="1"/>
  <c r="V19" i="1"/>
  <c r="V20" i="1"/>
  <c r="V21" i="1"/>
  <c r="R22" i="1"/>
  <c r="V22" i="1"/>
  <c r="R23" i="1"/>
  <c r="R24" i="1"/>
  <c r="R25" i="1"/>
  <c r="R26" i="1"/>
  <c r="U26" i="1"/>
  <c r="R27" i="1"/>
  <c r="R28" i="1"/>
  <c r="V28" i="1"/>
  <c r="V29" i="1"/>
  <c r="V30" i="1"/>
  <c r="R31" i="1"/>
  <c r="V31" i="1"/>
  <c r="R32" i="1"/>
  <c r="V32" i="1"/>
  <c r="R33" i="1"/>
  <c r="V34" i="1"/>
  <c r="V35" i="1"/>
  <c r="R36" i="1"/>
  <c r="V36" i="1"/>
  <c r="R37" i="1"/>
  <c r="R38" i="1"/>
  <c r="V38" i="1"/>
  <c r="R39" i="1"/>
  <c r="R40" i="1"/>
  <c r="V40" i="1"/>
  <c r="R41" i="1"/>
  <c r="V41" i="1"/>
  <c r="R42" i="1"/>
  <c r="U43" i="1"/>
  <c r="U44" i="1"/>
  <c r="B3" i="2"/>
  <c r="C7" i="2"/>
  <c r="I7" i="2"/>
  <c r="E8" i="2"/>
  <c r="K8" i="2"/>
  <c r="E9" i="2"/>
  <c r="K9" i="2"/>
  <c r="E10" i="2"/>
  <c r="K10" i="2"/>
  <c r="E11" i="2"/>
  <c r="K11" i="2"/>
  <c r="E12" i="2"/>
  <c r="K12" i="2"/>
  <c r="E13" i="2"/>
  <c r="K13" i="2"/>
  <c r="E14" i="2"/>
  <c r="K14" i="2"/>
  <c r="E15" i="2"/>
  <c r="K15" i="2"/>
  <c r="E16" i="2"/>
  <c r="K16" i="2"/>
  <c r="E17" i="2"/>
  <c r="E18" i="2"/>
  <c r="I18" i="2"/>
  <c r="K19" i="2"/>
  <c r="K20" i="2"/>
  <c r="K21" i="2"/>
  <c r="E22" i="2"/>
  <c r="E23" i="2"/>
  <c r="E24" i="2"/>
  <c r="E25" i="2"/>
  <c r="E26" i="2"/>
  <c r="H26" i="2"/>
  <c r="E27" i="2"/>
  <c r="E28" i="2"/>
  <c r="I28" i="2"/>
  <c r="O30" i="2"/>
  <c r="O28" i="2" s="1"/>
  <c r="O35" i="2"/>
  <c r="O34" i="2" s="1"/>
  <c r="K29" i="2"/>
  <c r="E31" i="2"/>
  <c r="E32" i="2"/>
  <c r="E33" i="2"/>
  <c r="D35" i="2"/>
  <c r="E35" i="2"/>
  <c r="E36" i="2"/>
  <c r="E37" i="2"/>
  <c r="E38" i="2"/>
  <c r="E39" i="2"/>
  <c r="E40" i="2"/>
  <c r="O40" i="2"/>
  <c r="E41" i="2"/>
  <c r="E42" i="2"/>
  <c r="I43" i="2"/>
  <c r="H44" i="2"/>
  <c r="G44" i="1" l="1"/>
  <c r="T30" i="1" s="1"/>
  <c r="O28" i="1"/>
  <c r="O43" i="1" s="1"/>
  <c r="O44" i="1" l="1"/>
  <c r="T18" i="1"/>
  <c r="T25" i="1"/>
  <c r="T41" i="1"/>
  <c r="T42" i="1"/>
  <c r="T8" i="1"/>
  <c r="T9" i="1"/>
  <c r="T10" i="1"/>
  <c r="T11" i="1"/>
  <c r="T12" i="1"/>
  <c r="T13" i="1"/>
  <c r="T14" i="1"/>
  <c r="T15" i="1"/>
  <c r="T16" i="1"/>
  <c r="T17" i="1"/>
  <c r="T27" i="1"/>
  <c r="T35" i="1"/>
  <c r="T36" i="1"/>
  <c r="T37" i="1"/>
  <c r="T40" i="1"/>
  <c r="T24" i="1"/>
  <c r="T26" i="1"/>
  <c r="T31" i="1"/>
  <c r="T32" i="1"/>
  <c r="T33" i="1"/>
  <c r="G45" i="2"/>
  <c r="T7" i="1"/>
  <c r="T21" i="1"/>
  <c r="T22" i="1"/>
  <c r="T23" i="1"/>
  <c r="T38" i="1"/>
  <c r="T39" i="1"/>
  <c r="T44" i="1"/>
  <c r="T20" i="1"/>
  <c r="X31" i="1" l="1"/>
  <c r="X32" i="1"/>
  <c r="X34" i="1"/>
  <c r="X18" i="1"/>
  <c r="X21" i="1"/>
  <c r="X22" i="1"/>
  <c r="X29" i="1"/>
  <c r="X38" i="1"/>
  <c r="X44" i="1"/>
  <c r="X17" i="1"/>
  <c r="X20" i="1"/>
  <c r="X41" i="1"/>
  <c r="X8" i="1"/>
  <c r="X9" i="1"/>
  <c r="X10" i="1"/>
  <c r="X11" i="1"/>
  <c r="X12" i="1"/>
  <c r="X13" i="1"/>
  <c r="X14" i="1"/>
  <c r="X15" i="1"/>
  <c r="X16" i="1"/>
  <c r="X19" i="1"/>
  <c r="X35" i="1"/>
  <c r="X36" i="1"/>
  <c r="X30" i="1"/>
  <c r="X7" i="1"/>
  <c r="X23" i="1"/>
  <c r="X43" i="1"/>
</calcChain>
</file>

<file path=xl/sharedStrings.xml><?xml version="1.0" encoding="utf-8"?>
<sst xmlns="http://schemas.openxmlformats.org/spreadsheetml/2006/main" count="117" uniqueCount="93">
  <si>
    <t>貸　借　対　照　表</t>
  </si>
  <si>
    <t>総資産に占める割合</t>
  </si>
  <si>
    <t>科　　　　　　　目</t>
  </si>
  <si>
    <t>%</t>
  </si>
  <si>
    <t>(資産の部)</t>
  </si>
  <si>
    <t xml:space="preserve">円 </t>
  </si>
  <si>
    <t>(負債の部)</t>
  </si>
  <si>
    <t>(  資     産     の     部  )</t>
  </si>
  <si>
    <t>(  負     債     の     部  )</t>
  </si>
  <si>
    <t>流動資産</t>
  </si>
  <si>
    <t>流動負債</t>
  </si>
  <si>
    <t xml:space="preserve"> 流　動　資　産</t>
  </si>
  <si>
    <t xml:space="preserve"> 流　動　負　債</t>
  </si>
  <si>
    <t>現金及び預金</t>
  </si>
  <si>
    <t>買掛金</t>
  </si>
  <si>
    <t>受取手形</t>
  </si>
  <si>
    <t>短期借入金</t>
    <rPh sb="0" eb="2">
      <t>タンキ</t>
    </rPh>
    <rPh sb="2" eb="4">
      <t>カリイレ</t>
    </rPh>
    <rPh sb="4" eb="5">
      <t>キン</t>
    </rPh>
    <phoneticPr fontId="20"/>
  </si>
  <si>
    <t>売掛金</t>
  </si>
  <si>
    <t>未払金</t>
  </si>
  <si>
    <t>商品</t>
  </si>
  <si>
    <t>未払費用</t>
  </si>
  <si>
    <t>未払法人税等</t>
    <phoneticPr fontId="20"/>
  </si>
  <si>
    <t>預り金</t>
  </si>
  <si>
    <t>前払費用</t>
    <rPh sb="0" eb="2">
      <t>マエバラ</t>
    </rPh>
    <rPh sb="2" eb="4">
      <t>ヒヨウ</t>
    </rPh>
    <phoneticPr fontId="20"/>
  </si>
  <si>
    <t>賞与引当金</t>
  </si>
  <si>
    <t>繰延税金資産</t>
  </si>
  <si>
    <t>製品保証引当金</t>
    <rPh sb="0" eb="2">
      <t>セイヒン</t>
    </rPh>
    <rPh sb="2" eb="4">
      <t>ホショウ</t>
    </rPh>
    <rPh sb="4" eb="6">
      <t>ヒキアテ</t>
    </rPh>
    <phoneticPr fontId="20"/>
  </si>
  <si>
    <t>短期貸付金</t>
    <rPh sb="0" eb="2">
      <t>タンキ</t>
    </rPh>
    <rPh sb="2" eb="4">
      <t>カシツケ</t>
    </rPh>
    <rPh sb="4" eb="5">
      <t>キン</t>
    </rPh>
    <phoneticPr fontId="20"/>
  </si>
  <si>
    <t>未収入金</t>
    <phoneticPr fontId="20"/>
  </si>
  <si>
    <t>その他</t>
  </si>
  <si>
    <t>その他</t>
    <phoneticPr fontId="20"/>
  </si>
  <si>
    <t>貸倒引当金</t>
  </si>
  <si>
    <t>固定負債</t>
  </si>
  <si>
    <t xml:space="preserve"> 固　定　負　債</t>
    <phoneticPr fontId="20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</si>
  <si>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0"/>
  </si>
  <si>
    <t>固定資産</t>
  </si>
  <si>
    <t>繰延税金負債</t>
    <rPh sb="0" eb="2">
      <t>クリノベ</t>
    </rPh>
    <rPh sb="2" eb="4">
      <t>ゼイキン</t>
    </rPh>
    <rPh sb="4" eb="6">
      <t>フサイ</t>
    </rPh>
    <phoneticPr fontId="20"/>
  </si>
  <si>
    <t xml:space="preserve"> 固　定　資　産</t>
  </si>
  <si>
    <t>有形固定資産</t>
  </si>
  <si>
    <t xml:space="preserve">  有  形  固  定  資  産</t>
  </si>
  <si>
    <t>建物</t>
  </si>
  <si>
    <t>構築物</t>
  </si>
  <si>
    <t>負債合計</t>
  </si>
  <si>
    <t>負債合計</t>
    <phoneticPr fontId="20"/>
  </si>
  <si>
    <t>機械及び装置</t>
    <rPh sb="2" eb="3">
      <t>オヨ</t>
    </rPh>
    <phoneticPr fontId="20"/>
  </si>
  <si>
    <t>車両及び運搬具</t>
    <rPh sb="0" eb="2">
      <t>シャリョウ</t>
    </rPh>
    <rPh sb="2" eb="3">
      <t>オヨ</t>
    </rPh>
    <phoneticPr fontId="20"/>
  </si>
  <si>
    <t>工具、器具及び備品</t>
    <rPh sb="5" eb="6">
      <t>オヨ</t>
    </rPh>
    <phoneticPr fontId="20"/>
  </si>
  <si>
    <t>(純資産の部)</t>
    <rPh sb="1" eb="4">
      <t>ジュンシサン</t>
    </rPh>
    <phoneticPr fontId="20"/>
  </si>
  <si>
    <t>土地</t>
  </si>
  <si>
    <t>建設仮勘定</t>
    <phoneticPr fontId="20"/>
  </si>
  <si>
    <t>株主資本</t>
    <rPh sb="0" eb="2">
      <t>カブヌシ</t>
    </rPh>
    <rPh sb="2" eb="4">
      <t>シホン</t>
    </rPh>
    <phoneticPr fontId="20"/>
  </si>
  <si>
    <t>資本金</t>
    <rPh sb="0" eb="3">
      <t>シホンキン</t>
    </rPh>
    <phoneticPr fontId="20"/>
  </si>
  <si>
    <t>無形固定資産</t>
  </si>
  <si>
    <t xml:space="preserve">  無  形  固  定  資  産</t>
  </si>
  <si>
    <t>施設利用権</t>
  </si>
  <si>
    <t>資本準備金</t>
  </si>
  <si>
    <t>ソフトウェア</t>
  </si>
  <si>
    <t>利益剰余金</t>
    <rPh sb="0" eb="1">
      <t>リ</t>
    </rPh>
    <rPh sb="1" eb="2">
      <t>エキ</t>
    </rPh>
    <rPh sb="2" eb="3">
      <t>アマツサ</t>
    </rPh>
    <rPh sb="3" eb="4">
      <t>ヨ</t>
    </rPh>
    <rPh sb="4" eb="5">
      <t>キン</t>
    </rPh>
    <phoneticPr fontId="20"/>
  </si>
  <si>
    <t>投資その他の資産</t>
    <rPh sb="4" eb="5">
      <t>タ</t>
    </rPh>
    <rPh sb="6" eb="8">
      <t>シサン</t>
    </rPh>
    <phoneticPr fontId="20"/>
  </si>
  <si>
    <t>その他利益剰余金</t>
    <rPh sb="3" eb="5">
      <t>リエキ</t>
    </rPh>
    <phoneticPr fontId="20"/>
  </si>
  <si>
    <t>　投 資 そ の 他 の 資 産</t>
    <phoneticPr fontId="20"/>
  </si>
  <si>
    <t>投資有価証券</t>
  </si>
  <si>
    <t>繰越利益剰余金</t>
    <rPh sb="0" eb="2">
      <t>クリコシ</t>
    </rPh>
    <rPh sb="2" eb="4">
      <t>リエキ</t>
    </rPh>
    <rPh sb="4" eb="7">
      <t>ジョウヨキン</t>
    </rPh>
    <phoneticPr fontId="20"/>
  </si>
  <si>
    <t>関係会社株式</t>
    <rPh sb="0" eb="2">
      <t>カンケイ</t>
    </rPh>
    <phoneticPr fontId="20"/>
  </si>
  <si>
    <t>関係会社出資金</t>
    <rPh sb="0" eb="2">
      <t>カンケイ</t>
    </rPh>
    <phoneticPr fontId="20"/>
  </si>
  <si>
    <t>自己株式</t>
  </si>
  <si>
    <t>長期貸付金</t>
    <phoneticPr fontId="20"/>
  </si>
  <si>
    <t>長期前払費用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</si>
  <si>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0"/>
  </si>
  <si>
    <t>その他</t>
    <phoneticPr fontId="20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</si>
  <si>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0"/>
  </si>
  <si>
    <t>純資産合計</t>
    <rPh sb="0" eb="3">
      <t>ジュンシサン</t>
    </rPh>
    <phoneticPr fontId="20"/>
  </si>
  <si>
    <t>資産合計</t>
    <phoneticPr fontId="20"/>
  </si>
  <si>
    <t>負債・純資産合計</t>
    <rPh sb="3" eb="6">
      <t>ジュンシサン</t>
    </rPh>
    <phoneticPr fontId="20"/>
  </si>
  <si>
    <t>資　　産　　合　　計</t>
  </si>
  <si>
    <t>(単位：百万円)</t>
    <phoneticPr fontId="20"/>
  </si>
  <si>
    <t>調整</t>
    <rPh sb="0" eb="2">
      <t>チョウセイ</t>
    </rPh>
    <phoneticPr fontId="20"/>
  </si>
  <si>
    <t>金額</t>
  </si>
  <si>
    <t>貸方</t>
    <rPh sb="0" eb="1">
      <t>カ</t>
    </rPh>
    <rPh sb="1" eb="2">
      <t>カタ</t>
    </rPh>
    <phoneticPr fontId="20"/>
  </si>
  <si>
    <t>借方</t>
    <rPh sb="0" eb="1">
      <t>カ</t>
    </rPh>
    <rPh sb="1" eb="2">
      <t>カタ</t>
    </rPh>
    <phoneticPr fontId="20"/>
  </si>
  <si>
    <t>資本剰余金</t>
    <phoneticPr fontId="20"/>
  </si>
  <si>
    <t>その他資本剰余金</t>
    <phoneticPr fontId="20"/>
  </si>
  <si>
    <t>資産合計</t>
    <phoneticPr fontId="20"/>
  </si>
  <si>
    <t>その他</t>
    <phoneticPr fontId="20"/>
  </si>
  <si>
    <t>(平成＿年＿月＿日 現在)</t>
    <phoneticPr fontId="20"/>
  </si>
  <si>
    <t>(単位：円)</t>
    <phoneticPr fontId="20"/>
  </si>
  <si>
    <t>科目</t>
    <phoneticPr fontId="20"/>
  </si>
  <si>
    <t>金額</t>
    <phoneticPr fontId="20"/>
  </si>
  <si>
    <t>資本剰余金</t>
    <phoneticPr fontId="20"/>
  </si>
  <si>
    <t>その他資本剰余金</t>
    <phoneticPr fontId="20"/>
  </si>
  <si>
    <t>科目</t>
    <phoneticPr fontId="20"/>
  </si>
  <si>
    <t>金額</t>
    <phoneticPr fontId="20"/>
  </si>
  <si>
    <t>部品</t>
    <rPh sb="0" eb="2">
      <t>ブヒン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</si>
</sst>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8" formatCode="0.0%"/>
    <numFmt numFmtId="181" formatCode=";;;"/>
    <numFmt numFmtId="194" formatCode="#,##0.0"/>
    <numFmt numFmtId="195" formatCode="#,##0.000"/>
    <numFmt numFmtId="196" formatCode="#,##0.0000"/>
    <numFmt numFmtId="197" formatCode="#,##0;\-#,##0;&quot;&quot;"/>
    <numFmt numFmtId="198" formatCode="#,##0.0;\-#,##0.0;&quot;&quot;"/>
    <numFmt numFmtId="199" formatCode="#,##0.00;\-#,##0.00;&quot;&quot;"/>
    <numFmt numFmtId="200" formatCode="0%;\-0%;&quot;&quot;"/>
    <numFmt numFmtId="201" formatCode="0.0%;\-0.0%;&quot;&quot;"/>
    <numFmt numFmtId="202" formatCode="0.00%;\-0.00%;&quot;&quot;"/>
    <numFmt numFmtId="205" formatCode="#,##0\ ;[Red]&quot;△&quot;#,##0\ "/>
    <numFmt numFmtId="206" formatCode="#,##0\ ;[Red]#,##0\ "/>
  </numFmts>
  <fonts count="35">
    <font>
      <sz val="11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97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" fontId="1" fillId="0" borderId="0" applyNumberFormat="0" applyFont="0" applyFill="0" applyBorder="0" applyAlignment="0"/>
    <xf numFmtId="30" fontId="1" fillId="0" borderId="0" applyFont="0" applyFill="0" applyBorder="0" applyAlignment="0" applyProtection="0"/>
    <xf numFmtId="30" fontId="1" fillId="0" borderId="0" applyNumberFormat="0" applyFont="0" applyFill="0" applyBorder="0" applyAlignment="0">
      <protection locked="0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8" fillId="0" borderId="0"/>
    <xf numFmtId="0" fontId="8" fillId="0" borderId="0"/>
    <xf numFmtId="58" fontId="1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</cellStyleXfs>
  <cellXfs count="167">
    <xf numFmtId="0" fontId="0" fillId="0" borderId="0" xfId="0"/>
    <xf numFmtId="0" fontId="21" fillId="0" borderId="0" xfId="62" applyFont="1" applyAlignment="1">
      <alignment vertical="center" shrinkToFit="1"/>
    </xf>
    <xf numFmtId="0" fontId="21" fillId="0" borderId="0" xfId="62" applyFont="1" applyAlignment="1">
      <alignment vertical="center"/>
    </xf>
    <xf numFmtId="205" fontId="21" fillId="0" borderId="0" xfId="52" applyNumberFormat="1" applyFont="1" applyAlignment="1">
      <alignment vertical="center"/>
    </xf>
    <xf numFmtId="205" fontId="21" fillId="0" borderId="0" xfId="52" applyNumberFormat="1" applyFont="1" applyAlignment="1">
      <alignment vertical="center" shrinkToFit="1"/>
    </xf>
    <xf numFmtId="178" fontId="21" fillId="0" borderId="0" xfId="46" applyNumberFormat="1" applyFont="1" applyAlignment="1">
      <alignment vertical="center"/>
    </xf>
    <xf numFmtId="0" fontId="22" fillId="0" borderId="0" xfId="62" applyFont="1" applyAlignment="1">
      <alignment horizontal="centerContinuous" vertical="center"/>
    </xf>
    <xf numFmtId="0" fontId="23" fillId="0" borderId="0" xfId="62" applyFont="1" applyAlignment="1">
      <alignment horizontal="centerContinuous" vertical="center"/>
    </xf>
    <xf numFmtId="0" fontId="21" fillId="0" borderId="0" xfId="62" quotePrefix="1" applyFont="1" applyAlignment="1">
      <alignment horizontal="centerContinuous" vertical="center"/>
    </xf>
    <xf numFmtId="205" fontId="24" fillId="0" borderId="10" xfId="52" applyNumberFormat="1" applyFont="1" applyBorder="1" applyAlignment="1">
      <alignment horizontal="distributed" vertical="center" justifyLastLine="1"/>
    </xf>
    <xf numFmtId="0" fontId="21" fillId="0" borderId="11" xfId="62" applyFont="1" applyBorder="1" applyAlignment="1">
      <alignment horizontal="centerContinuous" vertical="center"/>
    </xf>
    <xf numFmtId="0" fontId="21" fillId="0" borderId="12" xfId="62" applyFont="1" applyBorder="1" applyAlignment="1">
      <alignment horizontal="centerContinuous" vertical="center"/>
    </xf>
    <xf numFmtId="178" fontId="21" fillId="0" borderId="10" xfId="46" applyNumberFormat="1" applyFont="1" applyBorder="1" applyAlignment="1">
      <alignment horizontal="center" vertical="center"/>
    </xf>
    <xf numFmtId="205" fontId="24" fillId="0" borderId="13" xfId="52" applyNumberFormat="1" applyFont="1" applyBorder="1" applyAlignment="1">
      <alignment horizontal="right" vertical="center"/>
    </xf>
    <xf numFmtId="0" fontId="21" fillId="0" borderId="14" xfId="62" applyFont="1" applyBorder="1" applyAlignment="1">
      <alignment vertical="center"/>
    </xf>
    <xf numFmtId="0" fontId="21" fillId="0" borderId="0" xfId="62" applyFont="1" applyBorder="1" applyAlignment="1">
      <alignment vertical="center"/>
    </xf>
    <xf numFmtId="178" fontId="21" fillId="0" borderId="13" xfId="46" applyNumberFormat="1" applyFont="1" applyBorder="1" applyAlignment="1">
      <alignment horizontal="right" vertical="center"/>
    </xf>
    <xf numFmtId="0" fontId="21" fillId="0" borderId="14" xfId="62" applyFont="1" applyBorder="1" applyAlignment="1">
      <alignment horizontal="centerContinuous" vertical="center"/>
    </xf>
    <xf numFmtId="0" fontId="21" fillId="0" borderId="0" xfId="62" applyFont="1" applyBorder="1" applyAlignment="1">
      <alignment horizontal="centerContinuous" vertical="center"/>
    </xf>
    <xf numFmtId="0" fontId="24" fillId="0" borderId="14" xfId="62" applyFont="1" applyBorder="1" applyAlignment="1">
      <alignment vertical="center" shrinkToFit="1"/>
    </xf>
    <xf numFmtId="0" fontId="24" fillId="0" borderId="0" xfId="62" applyFont="1" applyBorder="1" applyAlignment="1">
      <alignment horizontal="distributed" vertical="center"/>
    </xf>
    <xf numFmtId="0" fontId="24" fillId="0" borderId="15" xfId="62" applyFont="1" applyBorder="1" applyAlignment="1">
      <alignment vertical="center"/>
    </xf>
    <xf numFmtId="205" fontId="24" fillId="0" borderId="13" xfId="52" applyNumberFormat="1" applyFont="1" applyFill="1" applyBorder="1" applyAlignment="1">
      <alignment vertical="center"/>
    </xf>
    <xf numFmtId="205" fontId="24" fillId="0" borderId="14" xfId="52" applyNumberFormat="1" applyFont="1" applyBorder="1" applyAlignment="1">
      <alignment horizontal="right" vertical="center" shrinkToFit="1"/>
    </xf>
    <xf numFmtId="0" fontId="24" fillId="0" borderId="15" xfId="62" applyFont="1" applyBorder="1" applyAlignment="1">
      <alignment horizontal="center" vertical="center"/>
    </xf>
    <xf numFmtId="205" fontId="24" fillId="0" borderId="13" xfId="52" applyNumberFormat="1" applyFont="1" applyBorder="1" applyAlignment="1">
      <alignment vertical="center"/>
    </xf>
    <xf numFmtId="178" fontId="21" fillId="0" borderId="13" xfId="46" applyNumberFormat="1" applyFont="1" applyBorder="1" applyAlignment="1">
      <alignment vertical="center"/>
    </xf>
    <xf numFmtId="0" fontId="25" fillId="0" borderId="14" xfId="62" applyFont="1" applyBorder="1" applyAlignment="1">
      <alignment vertical="center" shrinkToFit="1"/>
    </xf>
    <xf numFmtId="0" fontId="21" fillId="0" borderId="0" xfId="62" applyFont="1" applyBorder="1" applyAlignment="1">
      <alignment vertical="center" shrinkToFit="1"/>
    </xf>
    <xf numFmtId="0" fontId="21" fillId="0" borderId="0" xfId="62" applyFont="1" applyBorder="1" applyAlignment="1">
      <alignment horizontal="distributed" vertical="center"/>
    </xf>
    <xf numFmtId="0" fontId="21" fillId="0" borderId="15" xfId="62" applyFont="1" applyBorder="1" applyAlignment="1">
      <alignment vertical="center"/>
    </xf>
    <xf numFmtId="205" fontId="21" fillId="0" borderId="13" xfId="52" applyNumberFormat="1" applyFont="1" applyFill="1" applyBorder="1" applyAlignment="1">
      <alignment vertical="center"/>
    </xf>
    <xf numFmtId="205" fontId="21" fillId="0" borderId="14" xfId="52" applyNumberFormat="1" applyFont="1" applyBorder="1" applyAlignment="1">
      <alignment horizontal="right" vertical="center" shrinkToFit="1"/>
    </xf>
    <xf numFmtId="205" fontId="21" fillId="0" borderId="0" xfId="52" applyNumberFormat="1" applyFont="1" applyBorder="1" applyAlignment="1">
      <alignment vertical="center" shrinkToFit="1"/>
    </xf>
    <xf numFmtId="0" fontId="21" fillId="0" borderId="15" xfId="62" applyFont="1" applyBorder="1" applyAlignment="1">
      <alignment horizontal="center" vertical="center"/>
    </xf>
    <xf numFmtId="205" fontId="21" fillId="0" borderId="13" xfId="52" applyNumberFormat="1" applyFont="1" applyBorder="1" applyAlignment="1">
      <alignment vertical="center"/>
    </xf>
    <xf numFmtId="205" fontId="25" fillId="0" borderId="14" xfId="52" applyNumberFormat="1" applyFont="1" applyBorder="1" applyAlignment="1">
      <alignment horizontal="right" vertical="center" shrinkToFit="1"/>
    </xf>
    <xf numFmtId="205" fontId="25" fillId="0" borderId="0" xfId="52" applyNumberFormat="1" applyFont="1" applyBorder="1" applyAlignment="1">
      <alignment vertical="center" shrinkToFit="1"/>
    </xf>
    <xf numFmtId="0" fontId="24" fillId="0" borderId="0" xfId="62" applyFont="1" applyBorder="1" applyAlignment="1">
      <alignment vertical="center" shrinkToFit="1"/>
    </xf>
    <xf numFmtId="205" fontId="24" fillId="0" borderId="16" xfId="62" applyNumberFormat="1" applyFont="1" applyFill="1" applyBorder="1" applyAlignment="1">
      <alignment vertical="center"/>
    </xf>
    <xf numFmtId="205" fontId="24" fillId="0" borderId="17" xfId="52" applyNumberFormat="1" applyFont="1" applyBorder="1" applyAlignment="1">
      <alignment vertical="center"/>
    </xf>
    <xf numFmtId="0" fontId="21" fillId="0" borderId="18" xfId="62" applyFont="1" applyBorder="1" applyAlignment="1">
      <alignment vertical="center"/>
    </xf>
    <xf numFmtId="0" fontId="21" fillId="0" borderId="19" xfId="62" applyFont="1" applyBorder="1" applyAlignment="1">
      <alignment vertical="center"/>
    </xf>
    <xf numFmtId="0" fontId="21" fillId="0" borderId="20" xfId="62" applyFont="1" applyBorder="1" applyAlignment="1">
      <alignment vertical="center"/>
    </xf>
    <xf numFmtId="0" fontId="21" fillId="0" borderId="17" xfId="62" applyFont="1" applyBorder="1" applyAlignment="1">
      <alignment vertical="center"/>
    </xf>
    <xf numFmtId="205" fontId="24" fillId="0" borderId="14" xfId="52" applyNumberFormat="1" applyFont="1" applyBorder="1" applyAlignment="1">
      <alignment vertical="center" shrinkToFit="1"/>
    </xf>
    <xf numFmtId="0" fontId="24" fillId="0" borderId="15" xfId="62" applyFont="1" applyBorder="1" applyAlignment="1">
      <alignment horizontal="distributed" vertical="center"/>
    </xf>
    <xf numFmtId="0" fontId="26" fillId="0" borderId="0" xfId="62" applyFont="1" applyAlignment="1">
      <alignment vertical="center" shrinkToFit="1"/>
    </xf>
    <xf numFmtId="205" fontId="24" fillId="0" borderId="0" xfId="52" applyNumberFormat="1" applyFont="1" applyBorder="1" applyAlignment="1">
      <alignment vertical="center" shrinkToFit="1"/>
    </xf>
    <xf numFmtId="0" fontId="25" fillId="0" borderId="0" xfId="62" applyFont="1" applyBorder="1" applyAlignment="1">
      <alignment vertical="center" shrinkToFit="1"/>
    </xf>
    <xf numFmtId="0" fontId="21" fillId="0" borderId="14" xfId="62" applyFont="1" applyBorder="1" applyAlignment="1">
      <alignment vertical="center" shrinkToFit="1"/>
    </xf>
    <xf numFmtId="0" fontId="27" fillId="0" borderId="0" xfId="62" applyFont="1" applyBorder="1" applyAlignment="1">
      <alignment horizontal="distributed" vertical="center"/>
    </xf>
    <xf numFmtId="0" fontId="27" fillId="0" borderId="15" xfId="62" applyFont="1" applyBorder="1" applyAlignment="1">
      <alignment horizontal="distributed" vertical="center"/>
    </xf>
    <xf numFmtId="205" fontId="24" fillId="0" borderId="0" xfId="52" applyNumberFormat="1" applyFont="1" applyFill="1" applyBorder="1" applyAlignment="1">
      <alignment vertical="center" shrinkToFit="1"/>
    </xf>
    <xf numFmtId="0" fontId="28" fillId="0" borderId="0" xfId="61" applyFont="1" applyFill="1" applyAlignment="1">
      <alignment shrinkToFit="1"/>
    </xf>
    <xf numFmtId="0" fontId="29" fillId="0" borderId="0" xfId="61" applyFont="1" applyFill="1" applyAlignment="1">
      <alignment shrinkToFit="1"/>
    </xf>
    <xf numFmtId="0" fontId="30" fillId="0" borderId="0" xfId="62" applyFont="1" applyBorder="1" applyAlignment="1">
      <alignment horizontal="distributed" vertical="center"/>
    </xf>
    <xf numFmtId="0" fontId="21" fillId="0" borderId="0" xfId="62" quotePrefix="1" applyFont="1" applyBorder="1" applyAlignment="1">
      <alignment horizontal="distributed" vertical="center"/>
    </xf>
    <xf numFmtId="181" fontId="21" fillId="0" borderId="0" xfId="62" applyNumberFormat="1" applyFont="1" applyBorder="1" applyAlignment="1">
      <alignment vertical="center"/>
    </xf>
    <xf numFmtId="205" fontId="21" fillId="0" borderId="16" xfId="52" applyNumberFormat="1" applyFont="1" applyBorder="1" applyAlignment="1">
      <alignment vertical="center"/>
    </xf>
    <xf numFmtId="206" fontId="24" fillId="0" borderId="13" xfId="52" applyNumberFormat="1" applyFont="1" applyBorder="1" applyAlignment="1">
      <alignment vertical="center"/>
    </xf>
    <xf numFmtId="178" fontId="21" fillId="0" borderId="21" xfId="46" applyNumberFormat="1" applyFont="1" applyBorder="1" applyAlignment="1">
      <alignment vertical="center"/>
    </xf>
    <xf numFmtId="205" fontId="24" fillId="0" borderId="22" xfId="52" applyNumberFormat="1" applyFont="1" applyBorder="1" applyAlignment="1">
      <alignment vertical="center"/>
    </xf>
    <xf numFmtId="0" fontId="21" fillId="0" borderId="23" xfId="62" applyFont="1" applyBorder="1" applyAlignment="1">
      <alignment horizontal="centerContinuous" vertical="center"/>
    </xf>
    <xf numFmtId="0" fontId="21" fillId="0" borderId="24" xfId="62" applyFont="1" applyBorder="1" applyAlignment="1">
      <alignment horizontal="centerContinuous" vertical="center"/>
    </xf>
    <xf numFmtId="178" fontId="21" fillId="0" borderId="22" xfId="46" applyNumberFormat="1" applyFont="1" applyBorder="1" applyAlignment="1">
      <alignment vertical="center"/>
    </xf>
    <xf numFmtId="178" fontId="21" fillId="0" borderId="25" xfId="46" applyNumberFormat="1" applyFont="1" applyBorder="1" applyAlignment="1">
      <alignment vertical="center"/>
    </xf>
    <xf numFmtId="0" fontId="32" fillId="0" borderId="0" xfId="62" applyFont="1" applyAlignment="1">
      <alignment vertical="center"/>
    </xf>
    <xf numFmtId="0" fontId="33" fillId="0" borderId="0" xfId="62" applyFont="1" applyAlignment="1">
      <alignment vertical="center"/>
    </xf>
    <xf numFmtId="205" fontId="24" fillId="0" borderId="26" xfId="52" applyNumberFormat="1" applyFont="1" applyBorder="1" applyAlignment="1">
      <alignment horizontal="distributed" vertical="center" justifyLastLine="1"/>
    </xf>
    <xf numFmtId="0" fontId="33" fillId="18" borderId="27" xfId="62" applyFont="1" applyFill="1" applyBorder="1" applyAlignment="1">
      <alignment horizontal="center" vertical="center"/>
    </xf>
    <xf numFmtId="0" fontId="33" fillId="18" borderId="28" xfId="62" applyFont="1" applyFill="1" applyBorder="1" applyAlignment="1">
      <alignment horizontal="center" vertical="center"/>
    </xf>
    <xf numFmtId="205" fontId="24" fillId="0" borderId="29" xfId="52" applyNumberFormat="1" applyFont="1" applyBorder="1" applyAlignment="1">
      <alignment horizontal="right" vertical="center"/>
    </xf>
    <xf numFmtId="0" fontId="33" fillId="18" borderId="27" xfId="62" applyFont="1" applyFill="1" applyBorder="1" applyAlignment="1">
      <alignment vertical="center"/>
    </xf>
    <xf numFmtId="0" fontId="33" fillId="18" borderId="28" xfId="62" applyFont="1" applyFill="1" applyBorder="1" applyAlignment="1">
      <alignment vertical="center"/>
    </xf>
    <xf numFmtId="0" fontId="27" fillId="0" borderId="14" xfId="62" applyFont="1" applyBorder="1" applyAlignment="1"/>
    <xf numFmtId="205" fontId="24" fillId="0" borderId="29" xfId="52" applyNumberFormat="1" applyFont="1" applyBorder="1" applyAlignment="1">
      <alignment vertical="center"/>
    </xf>
    <xf numFmtId="0" fontId="33" fillId="18" borderId="30" xfId="62" applyFont="1" applyFill="1" applyBorder="1" applyAlignment="1">
      <alignment vertical="center"/>
    </xf>
    <xf numFmtId="0" fontId="33" fillId="18" borderId="31" xfId="62" applyFont="1" applyFill="1" applyBorder="1" applyAlignment="1">
      <alignment vertical="center"/>
    </xf>
    <xf numFmtId="0" fontId="8" fillId="0" borderId="14" xfId="62" applyFont="1" applyBorder="1" applyAlignment="1"/>
    <xf numFmtId="0" fontId="25" fillId="0" borderId="0" xfId="62" applyFont="1" applyBorder="1" applyAlignment="1">
      <alignment vertical="center"/>
    </xf>
    <xf numFmtId="205" fontId="21" fillId="0" borderId="29" xfId="52" applyNumberFormat="1" applyFont="1" applyBorder="1" applyAlignment="1">
      <alignment vertical="center"/>
    </xf>
    <xf numFmtId="205" fontId="25" fillId="0" borderId="13" xfId="52" applyNumberFormat="1" applyFont="1" applyBorder="1" applyAlignment="1">
      <alignment vertical="center"/>
    </xf>
    <xf numFmtId="0" fontId="33" fillId="18" borderId="32" xfId="62" applyFont="1" applyFill="1" applyBorder="1" applyAlignment="1">
      <alignment vertical="center"/>
    </xf>
    <xf numFmtId="0" fontId="27" fillId="0" borderId="0" xfId="62" applyFont="1" applyBorder="1" applyAlignment="1"/>
    <xf numFmtId="205" fontId="32" fillId="0" borderId="14" xfId="52" applyNumberFormat="1" applyFont="1" applyBorder="1" applyAlignment="1">
      <alignment horizontal="right" vertical="center" shrinkToFit="1"/>
    </xf>
    <xf numFmtId="0" fontId="8" fillId="0" borderId="0" xfId="62" applyFont="1" applyBorder="1" applyAlignment="1"/>
    <xf numFmtId="205" fontId="24" fillId="0" borderId="18" xfId="52" applyNumberFormat="1" applyFont="1" applyBorder="1" applyAlignment="1">
      <alignment horizontal="right" vertical="center" shrinkToFit="1"/>
    </xf>
    <xf numFmtId="0" fontId="24" fillId="0" borderId="20" xfId="62" applyFont="1" applyBorder="1" applyAlignment="1">
      <alignment horizontal="center" vertical="center"/>
    </xf>
    <xf numFmtId="205" fontId="24" fillId="0" borderId="33" xfId="52" applyNumberFormat="1" applyFont="1" applyBorder="1" applyAlignment="1">
      <alignment horizontal="right" vertical="center" shrinkToFit="1"/>
    </xf>
    <xf numFmtId="0" fontId="24" fillId="0" borderId="34" xfId="62" applyFont="1" applyBorder="1" applyAlignment="1">
      <alignment horizontal="center" vertical="center"/>
    </xf>
    <xf numFmtId="0" fontId="33" fillId="0" borderId="18" xfId="62" applyFont="1" applyBorder="1" applyAlignment="1">
      <alignment vertical="center"/>
    </xf>
    <xf numFmtId="0" fontId="33" fillId="0" borderId="19" xfId="62" applyFont="1" applyBorder="1" applyAlignment="1">
      <alignment vertical="center"/>
    </xf>
    <xf numFmtId="0" fontId="33" fillId="0" borderId="17" xfId="62" applyFont="1" applyBorder="1" applyAlignment="1">
      <alignment vertical="center"/>
    </xf>
    <xf numFmtId="0" fontId="25" fillId="0" borderId="15" xfId="62" applyFont="1" applyBorder="1" applyAlignment="1">
      <alignment vertical="center"/>
    </xf>
    <xf numFmtId="205" fontId="25" fillId="0" borderId="29" xfId="52" applyNumberFormat="1" applyFont="1" applyBorder="1" applyAlignment="1">
      <alignment vertical="center"/>
    </xf>
    <xf numFmtId="0" fontId="34" fillId="0" borderId="0" xfId="62" applyFont="1" applyAlignment="1">
      <alignment vertical="center" shrinkToFit="1"/>
    </xf>
    <xf numFmtId="0" fontId="32" fillId="0" borderId="15" xfId="62" applyFont="1" applyBorder="1" applyAlignment="1">
      <alignment vertical="center"/>
    </xf>
    <xf numFmtId="205" fontId="21" fillId="0" borderId="29" xfId="52" applyNumberFormat="1" applyFont="1" applyFill="1" applyBorder="1" applyAlignment="1">
      <alignment vertical="center"/>
    </xf>
    <xf numFmtId="0" fontId="21" fillId="0" borderId="15" xfId="62" applyFont="1" applyBorder="1" applyAlignment="1">
      <alignment horizontal="distributed" vertical="center"/>
    </xf>
    <xf numFmtId="205" fontId="27" fillId="0" borderId="0" xfId="52" applyNumberFormat="1" applyFont="1" applyBorder="1" applyAlignment="1">
      <alignment vertical="center" shrinkToFit="1"/>
    </xf>
    <xf numFmtId="205" fontId="24" fillId="0" borderId="18" xfId="52" applyNumberFormat="1" applyFont="1" applyBorder="1" applyAlignment="1">
      <alignment vertical="center" shrinkToFit="1"/>
    </xf>
    <xf numFmtId="0" fontId="24" fillId="0" borderId="20" xfId="62" applyFont="1" applyBorder="1" applyAlignment="1">
      <alignment horizontal="distributed" vertical="center"/>
    </xf>
    <xf numFmtId="0" fontId="33" fillId="18" borderId="35" xfId="62" applyFont="1" applyFill="1" applyBorder="1" applyAlignment="1">
      <alignment vertical="center"/>
    </xf>
    <xf numFmtId="0" fontId="33" fillId="18" borderId="36" xfId="62" applyFont="1" applyFill="1" applyBorder="1" applyAlignment="1">
      <alignment vertical="center"/>
    </xf>
    <xf numFmtId="205" fontId="24" fillId="0" borderId="37" xfId="52" applyNumberFormat="1" applyFont="1" applyBorder="1" applyAlignment="1">
      <alignment vertical="center"/>
    </xf>
    <xf numFmtId="0" fontId="33" fillId="18" borderId="38" xfId="62" applyFont="1" applyFill="1" applyBorder="1" applyAlignment="1">
      <alignment vertical="center"/>
    </xf>
    <xf numFmtId="0" fontId="33" fillId="18" borderId="39" xfId="62" applyFont="1" applyFill="1" applyBorder="1" applyAlignment="1">
      <alignment vertical="center"/>
    </xf>
    <xf numFmtId="0" fontId="32" fillId="0" borderId="40" xfId="62" applyFont="1" applyBorder="1" applyAlignment="1">
      <alignment vertical="center" shrinkToFit="1"/>
    </xf>
    <xf numFmtId="0" fontId="32" fillId="0" borderId="40" xfId="62" applyFont="1" applyBorder="1" applyAlignment="1">
      <alignment vertical="center"/>
    </xf>
    <xf numFmtId="205" fontId="32" fillId="0" borderId="40" xfId="52" applyNumberFormat="1" applyFont="1" applyBorder="1" applyAlignment="1">
      <alignment vertical="center"/>
    </xf>
    <xf numFmtId="205" fontId="32" fillId="0" borderId="40" xfId="52" applyNumberFormat="1" applyFont="1" applyBorder="1" applyAlignment="1">
      <alignment vertical="center" shrinkToFit="1"/>
    </xf>
    <xf numFmtId="0" fontId="32" fillId="0" borderId="0" xfId="62" applyFont="1" applyAlignment="1">
      <alignment vertical="center" shrinkToFit="1"/>
    </xf>
    <xf numFmtId="205" fontId="32" fillId="0" borderId="0" xfId="52" applyNumberFormat="1" applyFont="1" applyAlignment="1">
      <alignment vertical="center"/>
    </xf>
    <xf numFmtId="205" fontId="32" fillId="0" borderId="0" xfId="52" applyNumberFormat="1" applyFont="1" applyAlignment="1">
      <alignment vertical="center" shrinkToFit="1"/>
    </xf>
    <xf numFmtId="205" fontId="32" fillId="0" borderId="0" xfId="52" applyNumberFormat="1" applyFont="1" applyBorder="1" applyAlignment="1">
      <alignment vertical="center" shrinkToFit="1"/>
    </xf>
    <xf numFmtId="0" fontId="32" fillId="0" borderId="0" xfId="62" applyFont="1" applyBorder="1" applyAlignment="1">
      <alignment vertical="center"/>
    </xf>
    <xf numFmtId="0" fontId="21" fillId="0" borderId="0" xfId="62" applyFont="1" applyFill="1" applyAlignment="1">
      <alignment horizontal="centerContinuous" vertical="center"/>
    </xf>
    <xf numFmtId="0" fontId="24" fillId="0" borderId="11" xfId="62" applyFont="1" applyBorder="1" applyAlignment="1">
      <alignment horizontal="distributed" vertical="center" justifyLastLine="1"/>
    </xf>
    <xf numFmtId="0" fontId="24" fillId="0" borderId="12" xfId="62" applyFont="1" applyBorder="1" applyAlignment="1">
      <alignment horizontal="distributed" vertical="center" justifyLastLine="1"/>
    </xf>
    <xf numFmtId="0" fontId="24" fillId="0" borderId="47" xfId="62" applyFont="1" applyBorder="1" applyAlignment="1">
      <alignment horizontal="distributed" vertical="center" justifyLastLine="1"/>
    </xf>
    <xf numFmtId="0" fontId="21" fillId="0" borderId="0" xfId="62" applyFont="1" applyBorder="1" applyAlignment="1">
      <alignment horizontal="distributed" vertical="center"/>
    </xf>
    <xf numFmtId="205" fontId="21" fillId="0" borderId="44" xfId="52" applyNumberFormat="1" applyFont="1" applyBorder="1" applyAlignment="1">
      <alignment horizontal="right" vertical="center"/>
    </xf>
    <xf numFmtId="0" fontId="24" fillId="0" borderId="0" xfId="62" applyFont="1" applyBorder="1" applyAlignment="1">
      <alignment horizontal="distributed" vertical="center"/>
    </xf>
    <xf numFmtId="0" fontId="24" fillId="0" borderId="45" xfId="62" applyFont="1" applyBorder="1" applyAlignment="1">
      <alignment horizontal="distributed" vertical="center" justifyLastLine="1"/>
    </xf>
    <xf numFmtId="0" fontId="24" fillId="0" borderId="40" xfId="62" applyFont="1" applyBorder="1" applyAlignment="1">
      <alignment horizontal="distributed" vertical="center" justifyLastLine="1"/>
    </xf>
    <xf numFmtId="0" fontId="24" fillId="0" borderId="46" xfId="62" applyFont="1" applyBorder="1" applyAlignment="1">
      <alignment horizontal="distributed" vertical="center" justifyLastLine="1"/>
    </xf>
    <xf numFmtId="0" fontId="21" fillId="0" borderId="0" xfId="62" quotePrefix="1" applyFont="1" applyAlignment="1">
      <alignment horizontal="center" vertical="center"/>
    </xf>
    <xf numFmtId="178" fontId="21" fillId="0" borderId="44" xfId="46" applyNumberFormat="1" applyFont="1" applyBorder="1" applyAlignment="1">
      <alignment horizontal="right" vertical="center"/>
    </xf>
    <xf numFmtId="0" fontId="24" fillId="0" borderId="23" xfId="62" applyFont="1" applyBorder="1" applyAlignment="1">
      <alignment horizontal="distributed" vertical="center" justifyLastLine="1"/>
    </xf>
    <xf numFmtId="0" fontId="24" fillId="0" borderId="24" xfId="62" applyFont="1" applyBorder="1" applyAlignment="1">
      <alignment horizontal="distributed" vertical="center" justifyLastLine="1"/>
    </xf>
    <xf numFmtId="0" fontId="24" fillId="0" borderId="43" xfId="62" applyFont="1" applyBorder="1" applyAlignment="1">
      <alignment horizontal="distributed" vertical="center" justifyLastLine="1"/>
    </xf>
    <xf numFmtId="0" fontId="24" fillId="0" borderId="18" xfId="62" applyFont="1" applyBorder="1" applyAlignment="1">
      <alignment horizontal="distributed" vertical="center" justifyLastLine="1"/>
    </xf>
    <xf numFmtId="0" fontId="24" fillId="0" borderId="19" xfId="62" applyFont="1" applyBorder="1" applyAlignment="1">
      <alignment horizontal="distributed" vertical="center" justifyLastLine="1"/>
    </xf>
    <xf numFmtId="0" fontId="24" fillId="0" borderId="20" xfId="62" applyFont="1" applyBorder="1" applyAlignment="1">
      <alignment horizontal="distributed" vertical="center" justifyLastLine="1"/>
    </xf>
    <xf numFmtId="0" fontId="31" fillId="0" borderId="0" xfId="62" applyFont="1" applyBorder="1" applyAlignment="1">
      <alignment horizontal="distributed" vertical="center"/>
    </xf>
    <xf numFmtId="0" fontId="24" fillId="0" borderId="0" xfId="62" applyFont="1" applyBorder="1" applyAlignment="1">
      <alignment horizontal="center" vertical="center" shrinkToFit="1"/>
    </xf>
    <xf numFmtId="0" fontId="24" fillId="0" borderId="14" xfId="62" applyFont="1" applyBorder="1" applyAlignment="1">
      <alignment horizontal="distributed" vertical="center" justifyLastLine="1"/>
    </xf>
    <xf numFmtId="0" fontId="24" fillId="0" borderId="0" xfId="62" applyFont="1" applyBorder="1" applyAlignment="1">
      <alignment horizontal="distributed" vertical="center" justifyLastLine="1"/>
    </xf>
    <xf numFmtId="0" fontId="24" fillId="0" borderId="15" xfId="62" applyFont="1" applyBorder="1" applyAlignment="1">
      <alignment horizontal="distributed" vertical="center" justifyLastLine="1"/>
    </xf>
    <xf numFmtId="0" fontId="24" fillId="0" borderId="33" xfId="62" applyFont="1" applyBorder="1" applyAlignment="1">
      <alignment horizontal="distributed" vertical="center" justifyLastLine="1"/>
    </xf>
    <xf numFmtId="0" fontId="24" fillId="0" borderId="42" xfId="62" applyFont="1" applyBorder="1" applyAlignment="1">
      <alignment horizontal="distributed" vertical="center" justifyLastLine="1"/>
    </xf>
    <xf numFmtId="0" fontId="24" fillId="0" borderId="34" xfId="62" applyFont="1" applyBorder="1" applyAlignment="1">
      <alignment horizontal="distributed" vertical="center" justifyLastLine="1"/>
    </xf>
    <xf numFmtId="205" fontId="24" fillId="0" borderId="17" xfId="52" applyNumberFormat="1" applyFont="1" applyBorder="1" applyAlignment="1">
      <alignment vertical="center"/>
    </xf>
    <xf numFmtId="205" fontId="24" fillId="0" borderId="41" xfId="52" applyNumberFormat="1" applyFont="1" applyBorder="1" applyAlignment="1">
      <alignment vertical="center"/>
    </xf>
    <xf numFmtId="0" fontId="21" fillId="0" borderId="18" xfId="62" applyFont="1" applyBorder="1" applyAlignment="1">
      <alignment horizontal="distributed" vertical="center" justifyLastLine="1"/>
    </xf>
    <xf numFmtId="0" fontId="21" fillId="0" borderId="19" xfId="62" applyFont="1" applyBorder="1" applyAlignment="1">
      <alignment horizontal="distributed" vertical="center" justifyLastLine="1"/>
    </xf>
    <xf numFmtId="0" fontId="21" fillId="0" borderId="20" xfId="62" applyFont="1" applyBorder="1" applyAlignment="1">
      <alignment horizontal="distributed" vertical="center" justifyLastLine="1"/>
    </xf>
    <xf numFmtId="0" fontId="21" fillId="0" borderId="33" xfId="62" applyFont="1" applyBorder="1" applyAlignment="1">
      <alignment horizontal="distributed" vertical="center" justifyLastLine="1"/>
    </xf>
    <xf numFmtId="0" fontId="21" fillId="0" borderId="42" xfId="62" applyFont="1" applyBorder="1" applyAlignment="1">
      <alignment horizontal="distributed" vertical="center" justifyLastLine="1"/>
    </xf>
    <xf numFmtId="0" fontId="21" fillId="0" borderId="34" xfId="62" applyFont="1" applyBorder="1" applyAlignment="1">
      <alignment horizontal="distributed" vertical="center" justifyLastLine="1"/>
    </xf>
    <xf numFmtId="178" fontId="21" fillId="0" borderId="17" xfId="46" applyNumberFormat="1" applyFont="1" applyBorder="1" applyAlignment="1">
      <alignment vertical="center"/>
    </xf>
    <xf numFmtId="178" fontId="21" fillId="0" borderId="41" xfId="46" applyNumberFormat="1" applyFont="1" applyBorder="1" applyAlignment="1">
      <alignment vertical="center"/>
    </xf>
    <xf numFmtId="0" fontId="21" fillId="0" borderId="23" xfId="62" applyFont="1" applyBorder="1" applyAlignment="1">
      <alignment horizontal="distributed" vertical="center" justifyLastLine="1"/>
    </xf>
    <xf numFmtId="0" fontId="21" fillId="0" borderId="24" xfId="62" applyFont="1" applyBorder="1" applyAlignment="1">
      <alignment horizontal="distributed" vertical="center" justifyLastLine="1"/>
    </xf>
    <xf numFmtId="0" fontId="21" fillId="0" borderId="43" xfId="62" applyFont="1" applyBorder="1" applyAlignment="1">
      <alignment horizontal="distributed" vertical="center" justifyLastLine="1"/>
    </xf>
    <xf numFmtId="0" fontId="21" fillId="0" borderId="14" xfId="62" applyFont="1" applyBorder="1" applyAlignment="1">
      <alignment horizontal="distributed" vertical="center"/>
    </xf>
    <xf numFmtId="0" fontId="21" fillId="0" borderId="14" xfId="62" applyFont="1" applyBorder="1" applyAlignment="1">
      <alignment horizontal="distributed" vertical="center" justifyLastLine="1"/>
    </xf>
    <xf numFmtId="0" fontId="21" fillId="0" borderId="0" xfId="62" applyFont="1" applyBorder="1" applyAlignment="1">
      <alignment horizontal="distributed" vertical="center" justifyLastLine="1"/>
    </xf>
    <xf numFmtId="0" fontId="21" fillId="0" borderId="15" xfId="62" applyFont="1" applyBorder="1" applyAlignment="1">
      <alignment horizontal="distributed" vertical="center" justifyLastLine="1"/>
    </xf>
    <xf numFmtId="0" fontId="24" fillId="0" borderId="19" xfId="62" applyFont="1" applyBorder="1" applyAlignment="1">
      <alignment horizontal="distributed" vertical="center"/>
    </xf>
    <xf numFmtId="0" fontId="24" fillId="0" borderId="42" xfId="62" applyFont="1" applyBorder="1" applyAlignment="1">
      <alignment horizontal="distributed" vertical="center"/>
    </xf>
    <xf numFmtId="0" fontId="33" fillId="18" borderId="48" xfId="62" applyFont="1" applyFill="1" applyBorder="1" applyAlignment="1">
      <alignment horizontal="center" vertical="center"/>
    </xf>
    <xf numFmtId="0" fontId="33" fillId="18" borderId="49" xfId="62" applyFont="1" applyFill="1" applyBorder="1" applyAlignment="1">
      <alignment horizontal="center" vertical="center"/>
    </xf>
    <xf numFmtId="0" fontId="25" fillId="0" borderId="0" xfId="62" applyFont="1" applyBorder="1" applyAlignment="1">
      <alignment horizontal="distributed" vertical="center"/>
    </xf>
    <xf numFmtId="0" fontId="27" fillId="0" borderId="0" xfId="62" quotePrefix="1" applyFont="1" applyAlignment="1">
      <alignment horizontal="center" vertical="center"/>
    </xf>
    <xf numFmtId="205" fontId="27" fillId="0" borderId="44" xfId="52" applyNumberFormat="1" applyFont="1" applyBorder="1" applyAlignment="1">
      <alignment horizontal="right"/>
    </xf>
  </cellXfs>
  <cellStyles count="65">
    <cellStyle name="#,##0" xfId="1"/>
    <cellStyle name="#,##0.0" xfId="2"/>
    <cellStyle name="#,##0.00" xfId="3"/>
    <cellStyle name="#,##0.000" xfId="4"/>
    <cellStyle name="#,##0.0000" xfId="5"/>
    <cellStyle name="0%" xfId="6"/>
    <cellStyle name="0.0%" xfId="7"/>
    <cellStyle name="0.00%" xfId="8"/>
    <cellStyle name="20% - アクセント 1" xfId="9" builtinId="30" customBuiltin="1"/>
    <cellStyle name="20% - アクセント 2" xfId="10" builtinId="34" customBuiltin="1"/>
    <cellStyle name="20% - アクセント 3" xfId="11" builtinId="38" customBuiltin="1"/>
    <cellStyle name="20% - アクセント 4" xfId="12" builtinId="42" customBuiltin="1"/>
    <cellStyle name="20% - アクセント 5" xfId="13" builtinId="46" customBuiltin="1"/>
    <cellStyle name="20% - アクセント 6" xfId="14" builtinId="50" customBuiltin="1"/>
    <cellStyle name="40% - アクセント 1" xfId="15" builtinId="31" customBuiltin="1"/>
    <cellStyle name="40% - アクセント 2" xfId="16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21" builtinId="32" customBuiltin="1"/>
    <cellStyle name="60% - アクセント 2" xfId="22" builtinId="36" customBuiltin="1"/>
    <cellStyle name="60% - アクセント 3" xfId="23" builtinId="40" customBuiltin="1"/>
    <cellStyle name="60% - アクセント 4" xfId="24" builtinId="44" customBuiltin="1"/>
    <cellStyle name="60% - アクセント 5" xfId="25" builtinId="48" customBuiltin="1"/>
    <cellStyle name="60% - アクセント 6" xfId="26" builtinId="52" customBuiltin="1"/>
    <cellStyle name="blank 0" xfId="27"/>
    <cellStyle name="blank 0%" xfId="28"/>
    <cellStyle name="blank 0.0" xfId="29"/>
    <cellStyle name="blank 0.0%" xfId="30"/>
    <cellStyle name="blank 0.00" xfId="31"/>
    <cellStyle name="blank 0.00%" xfId="32"/>
    <cellStyle name="General" xfId="33"/>
    <cellStyle name="lock" xfId="34"/>
    <cellStyle name="m/d/yy" xfId="35"/>
    <cellStyle name="unlock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パーセント" xfId="46" builtinId="5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_財務諸表0303" xfId="61"/>
    <cellStyle name="標準_財務諸表0503R" xfId="62"/>
    <cellStyle name="平成年月日" xfId="63"/>
    <cellStyle name="良い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JC-MW2055\00&#24180;9&#26376;&#26399;&#36899;\My%20Documents\document\00&#24180;3&#26376;&#26399;&#36899;&#32080;\&#12522;&#12540;&#12473;&#21462;&#243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報リ-ス00"/>
      <sheetName val="短信リ-ス00"/>
      <sheetName val="集計00"/>
      <sheetName val="有報リ-ス99"/>
      <sheetName val="リース説明"/>
      <sheetName val="Sheet3"/>
      <sheetName val="Sheet4"/>
      <sheetName val="Sheet5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9"/>
  <sheetViews>
    <sheetView showGridLines="0" tabSelected="1" view="pageBreakPreview" zoomScale="75" zoomScaleNormal="75" zoomScaleSheetLayoutView="75" workbookViewId="0">
      <pane ySplit="5" topLeftCell="A6" activePane="bottomLeft" state="frozen"/>
      <selection activeCell="S11" sqref="S11"/>
      <selection pane="bottomLeft" activeCell="B44" sqref="B43:F44"/>
    </sheetView>
  </sheetViews>
  <sheetFormatPr defaultRowHeight="14.25"/>
  <cols>
    <col min="1" max="1" width="3.375" style="2" customWidth="1"/>
    <col min="2" max="3" width="1.25" style="1" customWidth="1"/>
    <col min="4" max="4" width="1.25" style="2" customWidth="1"/>
    <col min="5" max="5" width="22.625" style="2" customWidth="1"/>
    <col min="6" max="6" width="1.25" style="2" customWidth="1"/>
    <col min="7" max="7" width="20.75" style="3" customWidth="1"/>
    <col min="8" max="9" width="1.25" style="4" customWidth="1"/>
    <col min="10" max="12" width="1.25" style="2" customWidth="1"/>
    <col min="13" max="13" width="22.625" style="2" customWidth="1"/>
    <col min="14" max="14" width="1.25" style="2" customWidth="1"/>
    <col min="15" max="15" width="20.75" style="3" customWidth="1"/>
    <col min="16" max="16" width="9" style="2"/>
    <col min="17" max="17" width="3.625" style="2" customWidth="1" collapsed="1"/>
    <col min="18" max="18" width="25.625" style="2" customWidth="1"/>
    <col min="19" max="19" width="3.625" style="2" customWidth="1"/>
    <col min="20" max="20" width="9.875" style="5" customWidth="1"/>
    <col min="21" max="21" width="3.625" style="2" customWidth="1"/>
    <col min="22" max="22" width="25.625" style="2" customWidth="1"/>
    <col min="23" max="23" width="2.125" style="2" customWidth="1"/>
    <col min="24" max="24" width="9" style="5"/>
    <col min="25" max="16384" width="9" style="2"/>
  </cols>
  <sheetData>
    <row r="1" spans="2:24" ht="21" customHeight="1"/>
    <row r="2" spans="2:24" ht="2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 t="s">
        <v>1</v>
      </c>
      <c r="R2" s="7"/>
      <c r="S2" s="7"/>
      <c r="T2" s="7"/>
      <c r="U2" s="7"/>
      <c r="V2" s="7"/>
      <c r="W2" s="7"/>
      <c r="X2" s="7"/>
    </row>
    <row r="3" spans="2:24" ht="17.25" customHeight="1">
      <c r="B3" s="117" t="s">
        <v>84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127" t="str">
        <f>+B3</f>
        <v>(平成＿年＿月＿日 現在)</v>
      </c>
      <c r="R3" s="127"/>
      <c r="S3" s="127"/>
      <c r="T3" s="127"/>
      <c r="U3" s="127"/>
      <c r="V3" s="127"/>
      <c r="W3" s="127"/>
      <c r="X3" s="127"/>
    </row>
    <row r="4" spans="2:24" ht="17.25" customHeight="1" thickBot="1">
      <c r="B4" s="122" t="s">
        <v>85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Q4" s="128"/>
      <c r="R4" s="128"/>
      <c r="S4" s="128"/>
      <c r="T4" s="128"/>
      <c r="U4" s="128"/>
      <c r="V4" s="128"/>
      <c r="W4" s="128"/>
      <c r="X4" s="128"/>
    </row>
    <row r="5" spans="2:24" ht="42.75" customHeight="1" thickBot="1">
      <c r="B5" s="118" t="s">
        <v>86</v>
      </c>
      <c r="C5" s="119"/>
      <c r="D5" s="119"/>
      <c r="E5" s="119"/>
      <c r="F5" s="120"/>
      <c r="G5" s="9" t="s">
        <v>87</v>
      </c>
      <c r="H5" s="118" t="s">
        <v>86</v>
      </c>
      <c r="I5" s="119"/>
      <c r="J5" s="119"/>
      <c r="K5" s="119"/>
      <c r="L5" s="119"/>
      <c r="M5" s="119"/>
      <c r="N5" s="120"/>
      <c r="O5" s="9" t="s">
        <v>87</v>
      </c>
      <c r="Q5" s="10" t="s">
        <v>2</v>
      </c>
      <c r="R5" s="11"/>
      <c r="S5" s="11"/>
      <c r="T5" s="12" t="s">
        <v>3</v>
      </c>
      <c r="U5" s="10" t="s">
        <v>2</v>
      </c>
      <c r="V5" s="11"/>
      <c r="W5" s="11"/>
      <c r="X5" s="12" t="s">
        <v>3</v>
      </c>
    </row>
    <row r="6" spans="2:24" ht="37.5" customHeight="1">
      <c r="B6" s="124" t="s">
        <v>4</v>
      </c>
      <c r="C6" s="125"/>
      <c r="D6" s="125"/>
      <c r="E6" s="125"/>
      <c r="F6" s="126"/>
      <c r="G6" s="13" t="s">
        <v>5</v>
      </c>
      <c r="H6" s="124" t="s">
        <v>6</v>
      </c>
      <c r="I6" s="125"/>
      <c r="J6" s="125"/>
      <c r="K6" s="125"/>
      <c r="L6" s="125"/>
      <c r="M6" s="125"/>
      <c r="N6" s="126"/>
      <c r="O6" s="13" t="s">
        <v>5</v>
      </c>
      <c r="Q6" s="14" t="s">
        <v>7</v>
      </c>
      <c r="R6" s="15"/>
      <c r="S6" s="15"/>
      <c r="T6" s="16" t="s">
        <v>5</v>
      </c>
      <c r="U6" s="17" t="s">
        <v>8</v>
      </c>
      <c r="V6" s="18"/>
      <c r="W6" s="18"/>
      <c r="X6" s="16" t="s">
        <v>5</v>
      </c>
    </row>
    <row r="7" spans="2:24" ht="18.75" customHeight="1">
      <c r="B7" s="19"/>
      <c r="C7" s="123" t="s">
        <v>9</v>
      </c>
      <c r="D7" s="123"/>
      <c r="E7" s="123"/>
      <c r="F7" s="21"/>
      <c r="G7" s="22">
        <f>SUM(G8:G19)</f>
        <v>0</v>
      </c>
      <c r="H7" s="23"/>
      <c r="I7" s="123" t="s">
        <v>10</v>
      </c>
      <c r="J7" s="123"/>
      <c r="K7" s="123"/>
      <c r="L7" s="123"/>
      <c r="M7" s="123"/>
      <c r="N7" s="24"/>
      <c r="O7" s="25">
        <f>SUM(O8:O16)</f>
        <v>0</v>
      </c>
      <c r="Q7" s="14" t="s">
        <v>11</v>
      </c>
      <c r="R7" s="15"/>
      <c r="S7" s="15"/>
      <c r="T7" s="26" t="e">
        <f t="shared" ref="T7:T18" si="0">G7/G$44</f>
        <v>#DIV/0!</v>
      </c>
      <c r="U7" s="14" t="s">
        <v>12</v>
      </c>
      <c r="V7" s="15"/>
      <c r="W7" s="15"/>
      <c r="X7" s="26" t="e">
        <f t="shared" ref="X7:X23" si="1">O7/O$44</f>
        <v>#DIV/0!</v>
      </c>
    </row>
    <row r="8" spans="2:24" ht="18.75" customHeight="1">
      <c r="B8" s="27"/>
      <c r="C8" s="28"/>
      <c r="D8" s="15"/>
      <c r="E8" s="29" t="s">
        <v>13</v>
      </c>
      <c r="F8" s="30"/>
      <c r="G8" s="31">
        <v>0</v>
      </c>
      <c r="H8" s="32"/>
      <c r="I8" s="33"/>
      <c r="J8" s="33"/>
      <c r="K8" s="121" t="s">
        <v>14</v>
      </c>
      <c r="L8" s="121"/>
      <c r="M8" s="121"/>
      <c r="N8" s="34"/>
      <c r="O8" s="35">
        <v>0</v>
      </c>
      <c r="Q8" s="14"/>
      <c r="R8" s="29" t="str">
        <f>+E8</f>
        <v>現金及び預金</v>
      </c>
      <c r="S8" s="15"/>
      <c r="T8" s="26" t="e">
        <f t="shared" si="0"/>
        <v>#DIV/0!</v>
      </c>
      <c r="U8" s="14"/>
      <c r="V8" s="29" t="str">
        <f t="shared" ref="V8:V16" si="2">+K8</f>
        <v>買掛金</v>
      </c>
      <c r="W8" s="15"/>
      <c r="X8" s="26" t="e">
        <f t="shared" si="1"/>
        <v>#DIV/0!</v>
      </c>
    </row>
    <row r="9" spans="2:24" ht="18.75" customHeight="1">
      <c r="B9" s="27"/>
      <c r="C9" s="28"/>
      <c r="D9" s="15"/>
      <c r="E9" s="29" t="s">
        <v>15</v>
      </c>
      <c r="F9" s="30"/>
      <c r="G9" s="31">
        <v>0</v>
      </c>
      <c r="H9" s="32"/>
      <c r="I9" s="33"/>
      <c r="J9" s="33"/>
      <c r="K9" s="121" t="s">
        <v>16</v>
      </c>
      <c r="L9" s="121"/>
      <c r="M9" s="121"/>
      <c r="N9" s="34"/>
      <c r="O9" s="35">
        <v>0</v>
      </c>
      <c r="Q9" s="14"/>
      <c r="R9" s="29" t="str">
        <f>+E9</f>
        <v>受取手形</v>
      </c>
      <c r="S9" s="15"/>
      <c r="T9" s="26" t="e">
        <f t="shared" si="0"/>
        <v>#DIV/0!</v>
      </c>
      <c r="U9" s="14"/>
      <c r="V9" s="29" t="str">
        <f t="shared" si="2"/>
        <v>短期借入金</v>
      </c>
      <c r="W9" s="15"/>
      <c r="X9" s="26" t="e">
        <f t="shared" si="1"/>
        <v>#DIV/0!</v>
      </c>
    </row>
    <row r="10" spans="2:24" ht="18.75" customHeight="1">
      <c r="B10" s="27"/>
      <c r="C10" s="28"/>
      <c r="D10" s="15"/>
      <c r="E10" s="29" t="s">
        <v>17</v>
      </c>
      <c r="F10" s="30"/>
      <c r="G10" s="31">
        <v>0</v>
      </c>
      <c r="H10" s="32"/>
      <c r="I10" s="33"/>
      <c r="J10" s="33"/>
      <c r="K10" s="121" t="s">
        <v>18</v>
      </c>
      <c r="L10" s="121"/>
      <c r="M10" s="121"/>
      <c r="N10" s="34"/>
      <c r="O10" s="35">
        <v>0</v>
      </c>
      <c r="Q10" s="14"/>
      <c r="R10" s="29" t="str">
        <f>+E10</f>
        <v>売掛金</v>
      </c>
      <c r="S10" s="15"/>
      <c r="T10" s="26" t="e">
        <f t="shared" si="0"/>
        <v>#DIV/0!</v>
      </c>
      <c r="U10" s="14"/>
      <c r="V10" s="29" t="str">
        <f t="shared" si="2"/>
        <v>未払金</v>
      </c>
      <c r="W10" s="15"/>
      <c r="X10" s="26" t="e">
        <f t="shared" si="1"/>
        <v>#DIV/0!</v>
      </c>
    </row>
    <row r="11" spans="2:24" ht="18.75" customHeight="1">
      <c r="B11" s="27"/>
      <c r="C11" s="28"/>
      <c r="D11" s="15"/>
      <c r="E11" s="29" t="s">
        <v>19</v>
      </c>
      <c r="F11" s="30"/>
      <c r="G11" s="31">
        <v>0</v>
      </c>
      <c r="H11" s="32"/>
      <c r="I11" s="33"/>
      <c r="J11" s="33"/>
      <c r="K11" s="121" t="s">
        <v>20</v>
      </c>
      <c r="L11" s="121"/>
      <c r="M11" s="121"/>
      <c r="N11" s="34"/>
      <c r="O11" s="35">
        <v>0</v>
      </c>
      <c r="Q11" s="14"/>
      <c r="R11" s="29" t="str">
        <f>+E11</f>
        <v>商品</v>
      </c>
      <c r="S11" s="15"/>
      <c r="T11" s="26" t="e">
        <f t="shared" si="0"/>
        <v>#DIV/0!</v>
      </c>
      <c r="U11" s="14"/>
      <c r="V11" s="29" t="str">
        <f t="shared" si="2"/>
        <v>未払費用</v>
      </c>
      <c r="W11" s="15"/>
      <c r="X11" s="26" t="e">
        <f t="shared" si="1"/>
        <v>#DIV/0!</v>
      </c>
    </row>
    <row r="12" spans="2:24" ht="18.75" customHeight="1">
      <c r="B12" s="27"/>
      <c r="C12" s="28"/>
      <c r="D12" s="15"/>
      <c r="E12" s="29" t="s">
        <v>92</v>
      </c>
      <c r="F12" s="30"/>
      <c r="G12" s="31">
        <v>0</v>
      </c>
      <c r="H12" s="32"/>
      <c r="I12" s="33"/>
      <c r="J12" s="33"/>
      <c r="K12" s="121" t="s">
        <v>21</v>
      </c>
      <c r="L12" s="121"/>
      <c r="M12" s="121"/>
      <c r="N12" s="34"/>
      <c r="O12" s="35">
        <v>0</v>
      </c>
      <c r="Q12" s="14"/>
      <c r="R12" s="29" t="str">
        <f t="shared" ref="R12:R18" si="3">+E12</f>
        <v>部品</v>
      </c>
      <c r="S12" s="15"/>
      <c r="T12" s="26" t="e">
        <f t="shared" si="0"/>
        <v>#DIV/0!</v>
      </c>
      <c r="U12" s="14"/>
      <c r="V12" s="29" t="str">
        <f t="shared" si="2"/>
        <v>未払法人税等</v>
      </c>
      <c r="W12" s="15"/>
      <c r="X12" s="26" t="e">
        <f t="shared" si="1"/>
        <v>#DIV/0!</v>
      </c>
    </row>
    <row r="13" spans="2:24" ht="18.75" customHeight="1">
      <c r="B13" s="27"/>
      <c r="C13" s="28"/>
      <c r="D13" s="15"/>
      <c r="E13" s="29" t="s">
        <v>23</v>
      </c>
      <c r="F13" s="30"/>
      <c r="G13" s="31">
        <v>0</v>
      </c>
      <c r="H13" s="32"/>
      <c r="I13" s="33"/>
      <c r="J13" s="33"/>
      <c r="K13" s="121" t="s">
        <v>22</v>
      </c>
      <c r="L13" s="121"/>
      <c r="M13" s="121"/>
      <c r="N13" s="34"/>
      <c r="O13" s="35">
        <v>0</v>
      </c>
      <c r="Q13" s="14"/>
      <c r="R13" s="29" t="str">
        <f t="shared" si="3"/>
        <v>前払費用</v>
      </c>
      <c r="S13" s="15"/>
      <c r="T13" s="26" t="e">
        <f t="shared" si="0"/>
        <v>#DIV/0!</v>
      </c>
      <c r="U13" s="14"/>
      <c r="V13" s="29" t="str">
        <f t="shared" si="2"/>
        <v>預り金</v>
      </c>
      <c r="W13" s="15"/>
      <c r="X13" s="26" t="e">
        <f t="shared" si="1"/>
        <v>#DIV/0!</v>
      </c>
    </row>
    <row r="14" spans="2:24" ht="18.75" customHeight="1">
      <c r="B14" s="27"/>
      <c r="C14" s="28"/>
      <c r="D14" s="15"/>
      <c r="E14" s="29" t="s">
        <v>25</v>
      </c>
      <c r="F14" s="30"/>
      <c r="G14" s="31">
        <v>0</v>
      </c>
      <c r="H14" s="32"/>
      <c r="I14" s="33"/>
      <c r="J14" s="33"/>
      <c r="K14" s="121" t="s">
        <v>24</v>
      </c>
      <c r="L14" s="121"/>
      <c r="M14" s="121"/>
      <c r="N14" s="34"/>
      <c r="O14" s="35">
        <v>0</v>
      </c>
      <c r="Q14" s="14"/>
      <c r="R14" s="29" t="str">
        <f t="shared" si="3"/>
        <v>繰延税金資産</v>
      </c>
      <c r="S14" s="15"/>
      <c r="T14" s="26" t="e">
        <f t="shared" si="0"/>
        <v>#DIV/0!</v>
      </c>
      <c r="U14" s="14"/>
      <c r="V14" s="29" t="str">
        <f t="shared" si="2"/>
        <v>賞与引当金</v>
      </c>
      <c r="W14" s="15"/>
      <c r="X14" s="26" t="e">
        <f t="shared" si="1"/>
        <v>#DIV/0!</v>
      </c>
    </row>
    <row r="15" spans="2:24" ht="18.75" customHeight="1">
      <c r="B15" s="27"/>
      <c r="C15" s="28"/>
      <c r="D15" s="15"/>
      <c r="E15" s="29" t="s">
        <v>27</v>
      </c>
      <c r="F15" s="30"/>
      <c r="G15" s="31">
        <v>0</v>
      </c>
      <c r="H15" s="32"/>
      <c r="I15" s="33"/>
      <c r="J15" s="33"/>
      <c r="K15" s="121" t="s">
        <v>26</v>
      </c>
      <c r="L15" s="121"/>
      <c r="M15" s="121"/>
      <c r="N15" s="34"/>
      <c r="O15" s="35">
        <v>0</v>
      </c>
      <c r="Q15" s="14"/>
      <c r="R15" s="29" t="str">
        <f t="shared" si="3"/>
        <v>短期貸付金</v>
      </c>
      <c r="S15" s="15"/>
      <c r="T15" s="26" t="e">
        <f t="shared" si="0"/>
        <v>#DIV/0!</v>
      </c>
      <c r="U15" s="14"/>
      <c r="V15" s="29" t="str">
        <f t="shared" si="2"/>
        <v>製品保証引当金</v>
      </c>
      <c r="W15" s="15"/>
      <c r="X15" s="26" t="e">
        <f t="shared" si="1"/>
        <v>#DIV/0!</v>
      </c>
    </row>
    <row r="16" spans="2:24" ht="18.75" customHeight="1">
      <c r="B16" s="27"/>
      <c r="C16" s="28"/>
      <c r="D16" s="15"/>
      <c r="E16" s="29" t="s">
        <v>28</v>
      </c>
      <c r="F16" s="30"/>
      <c r="G16" s="31">
        <v>0</v>
      </c>
      <c r="H16" s="32"/>
      <c r="I16" s="33"/>
      <c r="J16" s="33"/>
      <c r="K16" s="121" t="s">
        <v>29</v>
      </c>
      <c r="L16" s="121"/>
      <c r="M16" s="121"/>
      <c r="N16" s="34"/>
      <c r="O16" s="35">
        <v>0</v>
      </c>
      <c r="Q16" s="14"/>
      <c r="R16" s="29" t="str">
        <f t="shared" si="3"/>
        <v>未収入金</v>
      </c>
      <c r="S16" s="15"/>
      <c r="T16" s="26" t="e">
        <f t="shared" si="0"/>
        <v>#DIV/0!</v>
      </c>
      <c r="U16" s="14"/>
      <c r="V16" s="29" t="str">
        <f t="shared" si="2"/>
        <v>その他</v>
      </c>
      <c r="W16" s="15"/>
      <c r="X16" s="26" t="e">
        <f t="shared" si="1"/>
        <v>#DIV/0!</v>
      </c>
    </row>
    <row r="17" spans="2:24" ht="18.75" customHeight="1">
      <c r="B17" s="27"/>
      <c r="C17" s="28"/>
      <c r="D17" s="15"/>
      <c r="E17" s="29" t="s">
        <v>30</v>
      </c>
      <c r="F17" s="30"/>
      <c r="G17" s="31">
        <v>0</v>
      </c>
      <c r="H17" s="32"/>
      <c r="I17" s="33"/>
      <c r="J17" s="33"/>
      <c r="K17" s="121"/>
      <c r="L17" s="121"/>
      <c r="M17" s="121"/>
      <c r="N17" s="34"/>
      <c r="O17" s="35"/>
      <c r="Q17" s="14"/>
      <c r="R17" s="29" t="str">
        <f t="shared" si="3"/>
        <v>その他</v>
      </c>
      <c r="S17" s="15"/>
      <c r="T17" s="26" t="e">
        <f t="shared" si="0"/>
        <v>#DIV/0!</v>
      </c>
      <c r="U17" s="14"/>
      <c r="V17" s="29"/>
      <c r="W17" s="15"/>
      <c r="X17" s="26" t="e">
        <f t="shared" si="1"/>
        <v>#DIV/0!</v>
      </c>
    </row>
    <row r="18" spans="2:24" ht="18.75" customHeight="1">
      <c r="B18" s="27"/>
      <c r="C18" s="28"/>
      <c r="D18" s="15"/>
      <c r="E18" s="29" t="s">
        <v>31</v>
      </c>
      <c r="F18" s="30"/>
      <c r="G18" s="31">
        <v>0</v>
      </c>
      <c r="H18" s="32"/>
      <c r="I18" s="123" t="s">
        <v>32</v>
      </c>
      <c r="J18" s="123"/>
      <c r="K18" s="123"/>
      <c r="L18" s="123"/>
      <c r="M18" s="123"/>
      <c r="N18" s="34"/>
      <c r="O18" s="25">
        <f>SUM(O19:O21)</f>
        <v>0</v>
      </c>
      <c r="Q18" s="14"/>
      <c r="R18" s="29" t="str">
        <f t="shared" si="3"/>
        <v>貸倒引当金</v>
      </c>
      <c r="S18" s="15"/>
      <c r="T18" s="26" t="e">
        <f t="shared" si="0"/>
        <v>#DIV/0!</v>
      </c>
      <c r="U18" s="14" t="s">
        <v>33</v>
      </c>
      <c r="V18" s="29"/>
      <c r="W18" s="15"/>
      <c r="X18" s="26" t="e">
        <f t="shared" si="1"/>
        <v>#DIV/0!</v>
      </c>
    </row>
    <row r="19" spans="2:24" ht="18.75" customHeight="1">
      <c r="B19" s="27"/>
      <c r="C19" s="28"/>
      <c r="D19" s="15"/>
      <c r="E19" s="29"/>
      <c r="F19" s="30"/>
      <c r="G19" s="31"/>
      <c r="H19" s="36"/>
      <c r="I19" s="37"/>
      <c r="J19" s="33"/>
      <c r="K19" s="121" t="s">
        <v>34</v>
      </c>
      <c r="L19" s="121"/>
      <c r="M19" s="121"/>
      <c r="N19" s="24"/>
      <c r="O19" s="35">
        <v>0</v>
      </c>
      <c r="Q19" s="14"/>
      <c r="R19" s="29"/>
      <c r="S19" s="15"/>
      <c r="T19" s="26"/>
      <c r="U19" s="14"/>
      <c r="V19" s="29" t="str">
        <f>+K19</f>
        <v>退職給付引当金</v>
      </c>
      <c r="W19" s="15"/>
      <c r="X19" s="26" t="e">
        <f t="shared" si="1"/>
        <v>#DIV/0!</v>
      </c>
    </row>
    <row r="20" spans="2:24" ht="18.75" customHeight="1">
      <c r="B20" s="27"/>
      <c r="C20" s="123" t="s">
        <v>35</v>
      </c>
      <c r="D20" s="123"/>
      <c r="E20" s="123"/>
      <c r="F20" s="21"/>
      <c r="G20" s="22">
        <f>SUM(G21,G30,G35)</f>
        <v>0</v>
      </c>
      <c r="H20" s="36"/>
      <c r="I20" s="37"/>
      <c r="J20" s="33"/>
      <c r="K20" s="121" t="s">
        <v>36</v>
      </c>
      <c r="L20" s="121"/>
      <c r="M20" s="121"/>
      <c r="N20" s="34"/>
      <c r="O20" s="35">
        <v>0</v>
      </c>
      <c r="Q20" s="14" t="s">
        <v>37</v>
      </c>
      <c r="R20" s="15"/>
      <c r="S20" s="15"/>
      <c r="T20" s="26" t="e">
        <f t="shared" ref="T20:T27" si="4">G20/G$44</f>
        <v>#DIV/0!</v>
      </c>
      <c r="U20" s="14"/>
      <c r="V20" s="29" t="str">
        <f>+K20</f>
        <v>繰延税金負債</v>
      </c>
      <c r="W20" s="15"/>
      <c r="X20" s="26" t="e">
        <f t="shared" si="1"/>
        <v>#DIV/0!</v>
      </c>
    </row>
    <row r="21" spans="2:24" ht="18.75" customHeight="1">
      <c r="B21" s="27"/>
      <c r="C21" s="38"/>
      <c r="D21" s="123" t="s">
        <v>38</v>
      </c>
      <c r="E21" s="123"/>
      <c r="F21" s="21"/>
      <c r="G21" s="39">
        <f>SUM(G22:G28)</f>
        <v>0</v>
      </c>
      <c r="H21" s="36"/>
      <c r="I21" s="37"/>
      <c r="J21" s="33"/>
      <c r="K21" s="121" t="s">
        <v>29</v>
      </c>
      <c r="L21" s="121"/>
      <c r="M21" s="121"/>
      <c r="N21" s="34"/>
      <c r="O21" s="35">
        <v>0</v>
      </c>
      <c r="Q21" s="14" t="s">
        <v>39</v>
      </c>
      <c r="R21" s="15"/>
      <c r="S21" s="15"/>
      <c r="T21" s="26" t="e">
        <f t="shared" si="4"/>
        <v>#DIV/0!</v>
      </c>
      <c r="U21" s="14"/>
      <c r="V21" s="29" t="str">
        <f>+K21</f>
        <v>その他</v>
      </c>
      <c r="W21" s="15"/>
      <c r="X21" s="26" t="e">
        <f t="shared" si="1"/>
        <v>#DIV/0!</v>
      </c>
    </row>
    <row r="22" spans="2:24" ht="18.75" customHeight="1">
      <c r="B22" s="27"/>
      <c r="C22" s="28"/>
      <c r="D22" s="15"/>
      <c r="E22" s="29" t="s">
        <v>40</v>
      </c>
      <c r="F22" s="30"/>
      <c r="G22" s="35">
        <v>0</v>
      </c>
      <c r="H22" s="36"/>
      <c r="I22" s="37"/>
      <c r="J22" s="33"/>
      <c r="K22" s="121"/>
      <c r="L22" s="121"/>
      <c r="M22" s="121"/>
      <c r="N22" s="34"/>
      <c r="O22" s="35"/>
      <c r="Q22" s="14"/>
      <c r="R22" s="29" t="str">
        <f t="shared" ref="R22:R28" si="5">+E22</f>
        <v>建物</v>
      </c>
      <c r="S22" s="15"/>
      <c r="T22" s="26" t="e">
        <f t="shared" si="4"/>
        <v>#DIV/0!</v>
      </c>
      <c r="U22" s="14"/>
      <c r="V22" s="29">
        <f>+K22</f>
        <v>0</v>
      </c>
      <c r="W22" s="15"/>
      <c r="X22" s="26" t="e">
        <f t="shared" si="1"/>
        <v>#DIV/0!</v>
      </c>
    </row>
    <row r="23" spans="2:24" ht="18.75" customHeight="1">
      <c r="B23" s="27"/>
      <c r="C23" s="28"/>
      <c r="D23" s="15"/>
      <c r="E23" s="29" t="s">
        <v>41</v>
      </c>
      <c r="F23" s="30"/>
      <c r="G23" s="35">
        <v>0</v>
      </c>
      <c r="H23" s="132" t="s">
        <v>42</v>
      </c>
      <c r="I23" s="133"/>
      <c r="J23" s="133"/>
      <c r="K23" s="133"/>
      <c r="L23" s="133"/>
      <c r="M23" s="133"/>
      <c r="N23" s="134"/>
      <c r="O23" s="143">
        <f>SUM(O7,O18)</f>
        <v>0</v>
      </c>
      <c r="Q23" s="14"/>
      <c r="R23" s="29" t="str">
        <f t="shared" si="5"/>
        <v>構築物</v>
      </c>
      <c r="S23" s="15"/>
      <c r="T23" s="26" t="e">
        <f t="shared" si="4"/>
        <v>#DIV/0!</v>
      </c>
      <c r="U23" s="145" t="s">
        <v>43</v>
      </c>
      <c r="V23" s="146"/>
      <c r="W23" s="147"/>
      <c r="X23" s="151" t="e">
        <f t="shared" si="1"/>
        <v>#DIV/0!</v>
      </c>
    </row>
    <row r="24" spans="2:24" ht="18.75" customHeight="1">
      <c r="B24" s="27"/>
      <c r="C24" s="28"/>
      <c r="D24" s="15"/>
      <c r="E24" s="29" t="s">
        <v>44</v>
      </c>
      <c r="F24" s="30"/>
      <c r="G24" s="35">
        <v>0</v>
      </c>
      <c r="H24" s="140"/>
      <c r="I24" s="141"/>
      <c r="J24" s="141"/>
      <c r="K24" s="141"/>
      <c r="L24" s="141"/>
      <c r="M24" s="141"/>
      <c r="N24" s="142"/>
      <c r="O24" s="144"/>
      <c r="Q24" s="14"/>
      <c r="R24" s="29" t="str">
        <f t="shared" si="5"/>
        <v>機械及び装置</v>
      </c>
      <c r="S24" s="15"/>
      <c r="T24" s="26" t="e">
        <f t="shared" si="4"/>
        <v>#DIV/0!</v>
      </c>
      <c r="U24" s="148"/>
      <c r="V24" s="149"/>
      <c r="W24" s="150"/>
      <c r="X24" s="152"/>
    </row>
    <row r="25" spans="2:24" ht="18.75" customHeight="1">
      <c r="B25" s="27"/>
      <c r="C25" s="28"/>
      <c r="D25" s="15"/>
      <c r="E25" s="29" t="s">
        <v>45</v>
      </c>
      <c r="F25" s="30"/>
      <c r="G25" s="35">
        <v>0</v>
      </c>
      <c r="H25" s="41"/>
      <c r="I25" s="42"/>
      <c r="J25" s="42"/>
      <c r="K25" s="42"/>
      <c r="L25" s="42"/>
      <c r="M25" s="42"/>
      <c r="N25" s="43"/>
      <c r="O25" s="44"/>
      <c r="Q25" s="14"/>
      <c r="R25" s="29" t="str">
        <f t="shared" si="5"/>
        <v>車両及び運搬具</v>
      </c>
      <c r="S25" s="15"/>
      <c r="T25" s="26" t="e">
        <f t="shared" si="4"/>
        <v>#DIV/0!</v>
      </c>
      <c r="U25" s="41"/>
      <c r="V25" s="42"/>
      <c r="W25" s="43"/>
      <c r="X25" s="44"/>
    </row>
    <row r="26" spans="2:24" ht="18.75" customHeight="1">
      <c r="B26" s="27"/>
      <c r="C26" s="28"/>
      <c r="D26" s="15"/>
      <c r="E26" s="29" t="s">
        <v>46</v>
      </c>
      <c r="F26" s="30"/>
      <c r="G26" s="35">
        <v>0</v>
      </c>
      <c r="H26" s="137" t="s">
        <v>47</v>
      </c>
      <c r="I26" s="138"/>
      <c r="J26" s="138"/>
      <c r="K26" s="138"/>
      <c r="L26" s="138"/>
      <c r="M26" s="138"/>
      <c r="N26" s="139"/>
      <c r="O26" s="25"/>
      <c r="Q26" s="14"/>
      <c r="R26" s="29" t="str">
        <f t="shared" si="5"/>
        <v>工具、器具及び備品</v>
      </c>
      <c r="S26" s="15"/>
      <c r="T26" s="26" t="e">
        <f t="shared" si="4"/>
        <v>#DIV/0!</v>
      </c>
      <c r="U26" s="157" t="str">
        <f>+H26</f>
        <v>(純資産の部)</v>
      </c>
      <c r="V26" s="158"/>
      <c r="W26" s="159"/>
      <c r="X26" s="26"/>
    </row>
    <row r="27" spans="2:24" ht="18.75" customHeight="1">
      <c r="B27" s="27"/>
      <c r="C27" s="28"/>
      <c r="D27" s="15"/>
      <c r="E27" s="29" t="s">
        <v>48</v>
      </c>
      <c r="F27" s="30"/>
      <c r="G27" s="35">
        <v>0</v>
      </c>
      <c r="H27" s="137"/>
      <c r="I27" s="138"/>
      <c r="J27" s="138"/>
      <c r="K27" s="138"/>
      <c r="L27" s="138"/>
      <c r="M27" s="138"/>
      <c r="N27" s="139"/>
      <c r="O27" s="25"/>
      <c r="Q27" s="14"/>
      <c r="R27" s="29" t="str">
        <f t="shared" si="5"/>
        <v>土地</v>
      </c>
      <c r="S27" s="15"/>
      <c r="T27" s="26" t="e">
        <f t="shared" si="4"/>
        <v>#DIV/0!</v>
      </c>
      <c r="U27" s="157"/>
      <c r="V27" s="158"/>
      <c r="W27" s="159"/>
      <c r="X27" s="26"/>
    </row>
    <row r="28" spans="2:24" ht="18.75" customHeight="1">
      <c r="B28" s="27"/>
      <c r="C28" s="28"/>
      <c r="D28" s="15"/>
      <c r="E28" s="29" t="s">
        <v>49</v>
      </c>
      <c r="F28" s="30"/>
      <c r="G28" s="35">
        <v>0</v>
      </c>
      <c r="H28" s="45"/>
      <c r="I28" s="123" t="s">
        <v>50</v>
      </c>
      <c r="J28" s="123"/>
      <c r="K28" s="123"/>
      <c r="L28" s="123"/>
      <c r="M28" s="123"/>
      <c r="N28" s="46"/>
      <c r="O28" s="25">
        <f>SUM(O29,O30,O34,O38)</f>
        <v>0</v>
      </c>
      <c r="P28" s="47"/>
      <c r="Q28" s="14"/>
      <c r="R28" s="29" t="str">
        <f t="shared" si="5"/>
        <v>建設仮勘定</v>
      </c>
      <c r="S28" s="15"/>
      <c r="T28" s="26"/>
      <c r="U28" s="14"/>
      <c r="V28" s="29" t="str">
        <f>+I28</f>
        <v>株主資本</v>
      </c>
      <c r="W28" s="15"/>
      <c r="X28" s="26"/>
    </row>
    <row r="29" spans="2:24" ht="18.75" customHeight="1">
      <c r="B29" s="27"/>
      <c r="C29" s="28"/>
      <c r="D29" s="15"/>
      <c r="E29" s="29"/>
      <c r="F29" s="30"/>
      <c r="G29" s="35"/>
      <c r="H29" s="45"/>
      <c r="I29" s="48"/>
      <c r="J29" s="48"/>
      <c r="K29" s="123" t="s">
        <v>51</v>
      </c>
      <c r="L29" s="123"/>
      <c r="M29" s="123"/>
      <c r="N29" s="46"/>
      <c r="O29" s="25">
        <v>0</v>
      </c>
      <c r="P29" s="47"/>
      <c r="Q29" s="14"/>
      <c r="R29" s="29"/>
      <c r="S29" s="15"/>
      <c r="T29" s="26"/>
      <c r="U29" s="14"/>
      <c r="V29" s="29" t="str">
        <f>+K29</f>
        <v>資本金</v>
      </c>
      <c r="W29" s="15"/>
      <c r="X29" s="26" t="e">
        <f>O29/O$44</f>
        <v>#DIV/0!</v>
      </c>
    </row>
    <row r="30" spans="2:24" ht="18.75" customHeight="1">
      <c r="B30" s="27"/>
      <c r="C30" s="49"/>
      <c r="D30" s="123" t="s">
        <v>52</v>
      </c>
      <c r="E30" s="123"/>
      <c r="F30" s="21"/>
      <c r="G30" s="25">
        <f>SUM(G31:G33)</f>
        <v>0</v>
      </c>
      <c r="H30" s="45"/>
      <c r="I30" s="48"/>
      <c r="J30" s="20"/>
      <c r="K30" s="123" t="s">
        <v>88</v>
      </c>
      <c r="L30" s="123"/>
      <c r="M30" s="123"/>
      <c r="N30" s="46"/>
      <c r="O30" s="25">
        <f>SUM(O31:O32)</f>
        <v>0</v>
      </c>
      <c r="Q30" s="14" t="s">
        <v>53</v>
      </c>
      <c r="R30" s="15"/>
      <c r="S30" s="15"/>
      <c r="T30" s="26" t="e">
        <f>G30/G$44</f>
        <v>#DIV/0!</v>
      </c>
      <c r="U30" s="29"/>
      <c r="V30" s="29" t="str">
        <f>+K30</f>
        <v>資本剰余金</v>
      </c>
      <c r="W30" s="15"/>
      <c r="X30" s="26" t="e">
        <f>O30/O$44</f>
        <v>#DIV/0!</v>
      </c>
    </row>
    <row r="31" spans="2:24" ht="18.75" customHeight="1">
      <c r="B31" s="50"/>
      <c r="C31" s="28"/>
      <c r="D31" s="15"/>
      <c r="E31" s="29" t="s">
        <v>54</v>
      </c>
      <c r="F31" s="30"/>
      <c r="G31" s="35">
        <v>0</v>
      </c>
      <c r="H31" s="45"/>
      <c r="I31" s="20"/>
      <c r="J31" s="20"/>
      <c r="K31" s="51"/>
      <c r="L31" s="121" t="s">
        <v>55</v>
      </c>
      <c r="M31" s="121"/>
      <c r="N31" s="52"/>
      <c r="O31" s="35">
        <v>0</v>
      </c>
      <c r="Q31" s="14"/>
      <c r="R31" s="29" t="str">
        <f>+E31</f>
        <v>施設利用権</v>
      </c>
      <c r="S31" s="15"/>
      <c r="T31" s="26" t="e">
        <f>G31/G$44</f>
        <v>#DIV/0!</v>
      </c>
      <c r="U31" s="29"/>
      <c r="V31" s="29" t="str">
        <f>+L31</f>
        <v>資本準備金</v>
      </c>
      <c r="W31" s="15"/>
      <c r="X31" s="26" t="e">
        <f>O31/O$44</f>
        <v>#DIV/0!</v>
      </c>
    </row>
    <row r="32" spans="2:24" ht="18.75" customHeight="1">
      <c r="B32" s="50"/>
      <c r="C32" s="28"/>
      <c r="D32" s="15"/>
      <c r="E32" s="29" t="s">
        <v>56</v>
      </c>
      <c r="F32" s="30"/>
      <c r="G32" s="35">
        <v>0</v>
      </c>
      <c r="H32" s="45"/>
      <c r="I32" s="48"/>
      <c r="J32" s="48"/>
      <c r="K32" s="51"/>
      <c r="L32" s="121" t="s">
        <v>89</v>
      </c>
      <c r="M32" s="121"/>
      <c r="N32" s="52"/>
      <c r="O32" s="35">
        <v>0</v>
      </c>
      <c r="Q32" s="14"/>
      <c r="R32" s="29" t="str">
        <f>+E32</f>
        <v>ソフトウェア</v>
      </c>
      <c r="S32" s="15"/>
      <c r="T32" s="26" t="e">
        <f>G32/G$44</f>
        <v>#DIV/0!</v>
      </c>
      <c r="U32" s="29"/>
      <c r="V32" s="29" t="str">
        <f>+L32</f>
        <v>その他資本剰余金</v>
      </c>
      <c r="W32" s="15"/>
      <c r="X32" s="26" t="e">
        <f>O32/O$44</f>
        <v>#DIV/0!</v>
      </c>
    </row>
    <row r="33" spans="2:24" ht="18.75" customHeight="1">
      <c r="B33" s="50"/>
      <c r="C33" s="28"/>
      <c r="D33" s="15"/>
      <c r="E33" s="29" t="s">
        <v>83</v>
      </c>
      <c r="F33" s="30"/>
      <c r="G33" s="35">
        <v>0</v>
      </c>
      <c r="H33" s="45"/>
      <c r="I33" s="48"/>
      <c r="J33" s="53"/>
      <c r="K33" s="54"/>
      <c r="L33" s="55"/>
      <c r="M33" s="29"/>
      <c r="N33" s="52"/>
      <c r="O33" s="35"/>
      <c r="Q33" s="14"/>
      <c r="R33" s="29" t="str">
        <f>+E33</f>
        <v>その他</v>
      </c>
      <c r="S33" s="15"/>
      <c r="T33" s="26" t="e">
        <f>G33/G$44</f>
        <v>#DIV/0!</v>
      </c>
      <c r="U33" s="14"/>
      <c r="V33" s="56"/>
      <c r="W33" s="15"/>
      <c r="X33" s="26"/>
    </row>
    <row r="34" spans="2:24" ht="18.75" customHeight="1">
      <c r="B34" s="50"/>
      <c r="C34" s="28"/>
      <c r="D34" s="15"/>
      <c r="E34" s="57"/>
      <c r="F34" s="30"/>
      <c r="G34" s="35"/>
      <c r="H34" s="45"/>
      <c r="I34" s="48"/>
      <c r="J34" s="48"/>
      <c r="K34" s="123" t="s">
        <v>57</v>
      </c>
      <c r="L34" s="123"/>
      <c r="M34" s="123"/>
      <c r="N34" s="46"/>
      <c r="O34" s="25">
        <f>SUM(O35)</f>
        <v>0</v>
      </c>
      <c r="Q34" s="14"/>
      <c r="R34" s="29"/>
      <c r="S34" s="15"/>
      <c r="T34" s="26"/>
      <c r="U34" s="14"/>
      <c r="V34" s="29" t="str">
        <f>+K34</f>
        <v>利益剰余金</v>
      </c>
      <c r="W34" s="58"/>
      <c r="X34" s="26" t="e">
        <f>O34/O$44</f>
        <v>#DIV/0!</v>
      </c>
    </row>
    <row r="35" spans="2:24" ht="18.75" customHeight="1">
      <c r="B35" s="27"/>
      <c r="C35" s="49"/>
      <c r="D35" s="123" t="s">
        <v>58</v>
      </c>
      <c r="E35" s="123"/>
      <c r="F35" s="21"/>
      <c r="G35" s="25">
        <f>SUM(G36:G43)</f>
        <v>0</v>
      </c>
      <c r="H35" s="45"/>
      <c r="I35" s="48"/>
      <c r="J35" s="48"/>
      <c r="K35" s="121" t="s">
        <v>59</v>
      </c>
      <c r="L35" s="121"/>
      <c r="M35" s="121"/>
      <c r="N35" s="52"/>
      <c r="O35" s="59">
        <v>0</v>
      </c>
      <c r="Q35" s="14" t="s">
        <v>60</v>
      </c>
      <c r="R35" s="15"/>
      <c r="S35" s="15"/>
      <c r="T35" s="26" t="e">
        <f t="shared" ref="T35:T42" si="6">G35/G$44</f>
        <v>#DIV/0!</v>
      </c>
      <c r="U35" s="14"/>
      <c r="V35" s="29" t="str">
        <f>+K35</f>
        <v>その他利益剰余金</v>
      </c>
      <c r="W35" s="15"/>
      <c r="X35" s="26" t="e">
        <f>O35/O$44</f>
        <v>#DIV/0!</v>
      </c>
    </row>
    <row r="36" spans="2:24" ht="18.75" customHeight="1">
      <c r="B36" s="27"/>
      <c r="C36" s="28"/>
      <c r="D36" s="15"/>
      <c r="E36" s="29" t="s">
        <v>61</v>
      </c>
      <c r="F36" s="30"/>
      <c r="G36" s="31">
        <v>0</v>
      </c>
      <c r="H36" s="45"/>
      <c r="I36" s="20"/>
      <c r="J36" s="20"/>
      <c r="K36" s="33"/>
      <c r="L36" s="121" t="s">
        <v>62</v>
      </c>
      <c r="M36" s="121"/>
      <c r="N36" s="51"/>
      <c r="O36" s="31">
        <v>0</v>
      </c>
      <c r="Q36" s="14"/>
      <c r="R36" s="29" t="str">
        <f t="shared" ref="R36:R42" si="7">+E36</f>
        <v>投資有価証券</v>
      </c>
      <c r="S36" s="15"/>
      <c r="T36" s="26" t="e">
        <f t="shared" si="6"/>
        <v>#DIV/0!</v>
      </c>
      <c r="U36" s="14"/>
      <c r="V36" s="29" t="str">
        <f>+L36</f>
        <v>繰越利益剰余金</v>
      </c>
      <c r="W36" s="15"/>
      <c r="X36" s="26" t="e">
        <f>O36/O$44</f>
        <v>#DIV/0!</v>
      </c>
    </row>
    <row r="37" spans="2:24" ht="18.75" customHeight="1">
      <c r="B37" s="27"/>
      <c r="C37" s="28"/>
      <c r="D37" s="15"/>
      <c r="E37" s="29" t="s">
        <v>63</v>
      </c>
      <c r="F37" s="30"/>
      <c r="G37" s="31">
        <v>0</v>
      </c>
      <c r="H37" s="45"/>
      <c r="I37" s="48"/>
      <c r="J37" s="48"/>
      <c r="K37" s="123"/>
      <c r="L37" s="123"/>
      <c r="M37" s="123"/>
      <c r="N37" s="46"/>
      <c r="O37" s="25"/>
      <c r="Q37" s="14"/>
      <c r="R37" s="29" t="str">
        <f t="shared" si="7"/>
        <v>関係会社株式</v>
      </c>
      <c r="S37" s="15"/>
      <c r="T37" s="26" t="e">
        <f t="shared" si="6"/>
        <v>#DIV/0!</v>
      </c>
      <c r="U37" s="14"/>
      <c r="V37" s="56"/>
      <c r="W37" s="15"/>
      <c r="X37" s="26"/>
    </row>
    <row r="38" spans="2:24" ht="18.75" customHeight="1">
      <c r="B38" s="27"/>
      <c r="C38" s="28"/>
      <c r="D38" s="15"/>
      <c r="E38" s="29" t="s">
        <v>64</v>
      </c>
      <c r="F38" s="30"/>
      <c r="G38" s="31">
        <v>0</v>
      </c>
      <c r="H38" s="45"/>
      <c r="I38" s="20"/>
      <c r="J38" s="20"/>
      <c r="K38" s="123" t="s">
        <v>65</v>
      </c>
      <c r="L38" s="123"/>
      <c r="M38" s="123"/>
      <c r="N38" s="46"/>
      <c r="O38" s="25">
        <v>0</v>
      </c>
      <c r="Q38" s="14"/>
      <c r="R38" s="29" t="str">
        <f t="shared" si="7"/>
        <v>関係会社出資金</v>
      </c>
      <c r="S38" s="15"/>
      <c r="T38" s="26" t="e">
        <f t="shared" si="6"/>
        <v>#DIV/0!</v>
      </c>
      <c r="U38" s="15"/>
      <c r="V38" s="29" t="str">
        <f>+K38</f>
        <v>自己株式</v>
      </c>
      <c r="W38" s="15"/>
      <c r="X38" s="26" t="e">
        <f>O38/O$44</f>
        <v>#DIV/0!</v>
      </c>
    </row>
    <row r="39" spans="2:24" ht="18.75" customHeight="1">
      <c r="B39" s="27"/>
      <c r="C39" s="28"/>
      <c r="D39" s="15"/>
      <c r="E39" s="29" t="s">
        <v>66</v>
      </c>
      <c r="F39" s="30"/>
      <c r="G39" s="31">
        <v>0</v>
      </c>
      <c r="H39" s="45"/>
      <c r="I39" s="20"/>
      <c r="J39" s="20"/>
      <c r="K39" s="20"/>
      <c r="L39" s="20"/>
      <c r="M39" s="20"/>
      <c r="N39" s="46"/>
      <c r="O39" s="60"/>
      <c r="Q39" s="14"/>
      <c r="R39" s="29" t="str">
        <f t="shared" si="7"/>
        <v>長期貸付金</v>
      </c>
      <c r="S39" s="15"/>
      <c r="T39" s="26" t="e">
        <f t="shared" si="6"/>
        <v>#DIV/0!</v>
      </c>
      <c r="U39" s="15"/>
      <c r="V39" s="29"/>
      <c r="W39" s="15"/>
      <c r="X39" s="26"/>
    </row>
    <row r="40" spans="2:24" ht="18.75" customHeight="1">
      <c r="B40" s="27"/>
      <c r="C40" s="28"/>
      <c r="D40" s="15"/>
      <c r="E40" s="29" t="s">
        <v>67</v>
      </c>
      <c r="F40" s="30"/>
      <c r="G40" s="31">
        <v>0</v>
      </c>
      <c r="H40" s="45"/>
      <c r="I40" s="123" t="s">
        <v>68</v>
      </c>
      <c r="J40" s="123"/>
      <c r="K40" s="123"/>
      <c r="L40" s="123"/>
      <c r="M40" s="123"/>
      <c r="N40" s="46"/>
      <c r="O40" s="60">
        <f>SUM(O41)</f>
        <v>0</v>
      </c>
      <c r="Q40" s="14"/>
      <c r="R40" s="29" t="str">
        <f t="shared" si="7"/>
        <v>長期前払費用</v>
      </c>
      <c r="S40" s="15"/>
      <c r="T40" s="26" t="e">
        <f t="shared" si="6"/>
        <v>#DIV/0!</v>
      </c>
      <c r="U40" s="14"/>
      <c r="V40" s="29" t="str">
        <f>+I40</f>
        <v>評価・換算差額等</v>
      </c>
      <c r="W40" s="58"/>
      <c r="X40" s="26"/>
    </row>
    <row r="41" spans="2:24" ht="18.75" customHeight="1">
      <c r="B41" s="27"/>
      <c r="C41" s="28"/>
      <c r="D41" s="15"/>
      <c r="E41" s="29" t="s">
        <v>69</v>
      </c>
      <c r="F41" s="30"/>
      <c r="G41" s="31">
        <v>0</v>
      </c>
      <c r="H41" s="45"/>
      <c r="I41" s="48"/>
      <c r="J41" s="48"/>
      <c r="K41" s="136" t="s">
        <v>70</v>
      </c>
      <c r="L41" s="136"/>
      <c r="M41" s="136"/>
      <c r="N41" s="52"/>
      <c r="O41" s="25">
        <v>0</v>
      </c>
      <c r="Q41" s="14"/>
      <c r="R41" s="29" t="str">
        <f t="shared" si="7"/>
        <v>その他</v>
      </c>
      <c r="S41" s="15"/>
      <c r="T41" s="26" t="e">
        <f t="shared" si="6"/>
        <v>#DIV/0!</v>
      </c>
      <c r="U41" s="14"/>
      <c r="V41" s="29" t="str">
        <f>+K41</f>
        <v>その他有価証券評価差額金</v>
      </c>
      <c r="W41" s="58"/>
      <c r="X41" s="26" t="e">
        <f>O41/O$44</f>
        <v>#DIV/0!</v>
      </c>
    </row>
    <row r="42" spans="2:24" ht="18.75" customHeight="1" collapsed="1">
      <c r="B42" s="27"/>
      <c r="C42" s="28"/>
      <c r="D42" s="15"/>
      <c r="E42" s="29" t="s">
        <v>31</v>
      </c>
      <c r="F42" s="30"/>
      <c r="G42" s="31">
        <v>0</v>
      </c>
      <c r="H42" s="45"/>
      <c r="I42" s="48"/>
      <c r="J42" s="48"/>
      <c r="K42" s="135"/>
      <c r="L42" s="135"/>
      <c r="M42" s="135"/>
      <c r="N42" s="46"/>
      <c r="O42" s="25"/>
      <c r="Q42" s="14"/>
      <c r="R42" s="29" t="str">
        <f t="shared" si="7"/>
        <v>貸倒引当金</v>
      </c>
      <c r="S42" s="15"/>
      <c r="T42" s="26" t="e">
        <f t="shared" si="6"/>
        <v>#DIV/0!</v>
      </c>
      <c r="U42" s="156"/>
      <c r="V42" s="121"/>
      <c r="W42" s="15"/>
      <c r="X42" s="26"/>
    </row>
    <row r="43" spans="2:24" ht="36" customHeight="1">
      <c r="B43" s="27"/>
      <c r="C43" s="28"/>
      <c r="D43" s="15"/>
      <c r="E43" s="29"/>
      <c r="F43" s="30"/>
      <c r="G43" s="31"/>
      <c r="H43" s="132" t="s">
        <v>71</v>
      </c>
      <c r="I43" s="133"/>
      <c r="J43" s="133"/>
      <c r="K43" s="133"/>
      <c r="L43" s="133"/>
      <c r="M43" s="133"/>
      <c r="N43" s="134"/>
      <c r="O43" s="40">
        <f>SUM(O28,O40)</f>
        <v>0</v>
      </c>
      <c r="Q43" s="14"/>
      <c r="R43" s="29"/>
      <c r="S43" s="15"/>
      <c r="T43" s="26"/>
      <c r="U43" s="145" t="str">
        <f>+H43</f>
        <v>純資産合計</v>
      </c>
      <c r="V43" s="146"/>
      <c r="W43" s="147"/>
      <c r="X43" s="61" t="e">
        <f>O43/O$44</f>
        <v>#DIV/0!</v>
      </c>
    </row>
    <row r="44" spans="2:24" ht="36" customHeight="1" thickBot="1">
      <c r="B44" s="129" t="s">
        <v>72</v>
      </c>
      <c r="C44" s="130"/>
      <c r="D44" s="130"/>
      <c r="E44" s="130"/>
      <c r="F44" s="131"/>
      <c r="G44" s="62">
        <f>SUM(G7,G20,)</f>
        <v>0</v>
      </c>
      <c r="H44" s="129" t="s">
        <v>73</v>
      </c>
      <c r="I44" s="130"/>
      <c r="J44" s="130"/>
      <c r="K44" s="130"/>
      <c r="L44" s="130"/>
      <c r="M44" s="130"/>
      <c r="N44" s="131"/>
      <c r="O44" s="62">
        <f>SUM(O23,O43)</f>
        <v>0</v>
      </c>
      <c r="Q44" s="63" t="s">
        <v>74</v>
      </c>
      <c r="R44" s="64"/>
      <c r="S44" s="64"/>
      <c r="T44" s="65" t="e">
        <f>G44/G$44</f>
        <v>#DIV/0!</v>
      </c>
      <c r="U44" s="153" t="str">
        <f>+H44</f>
        <v>負債・純資産合計</v>
      </c>
      <c r="V44" s="154"/>
      <c r="W44" s="155"/>
      <c r="X44" s="66" t="e">
        <f>O44/O$44</f>
        <v>#DIV/0!</v>
      </c>
    </row>
    <row r="45" spans="2:24" ht="35.25" customHeight="1">
      <c r="H45" s="33"/>
      <c r="I45" s="33"/>
      <c r="J45" s="15"/>
      <c r="K45" s="15"/>
      <c r="L45" s="15"/>
      <c r="M45" s="15"/>
    </row>
    <row r="46" spans="2:24" ht="18.75" customHeight="1">
      <c r="I46" s="33"/>
      <c r="J46" s="15"/>
      <c r="K46" s="15"/>
      <c r="L46" s="15"/>
      <c r="M46" s="15"/>
    </row>
    <row r="47" spans="2:24">
      <c r="I47" s="33"/>
      <c r="J47" s="15"/>
      <c r="K47" s="15"/>
      <c r="L47" s="15"/>
      <c r="M47" s="15"/>
    </row>
    <row r="48" spans="2:24">
      <c r="I48" s="33"/>
      <c r="J48" s="15"/>
      <c r="K48" s="15"/>
      <c r="L48" s="15"/>
      <c r="M48" s="15"/>
    </row>
    <row r="49" spans="9:13">
      <c r="I49" s="33"/>
      <c r="J49" s="15"/>
      <c r="K49" s="15"/>
      <c r="L49" s="15"/>
      <c r="M49" s="15"/>
    </row>
    <row r="50" spans="9:13">
      <c r="I50" s="33"/>
      <c r="J50" s="15"/>
      <c r="K50" s="15"/>
      <c r="L50" s="15"/>
      <c r="M50" s="15"/>
    </row>
    <row r="51" spans="9:13">
      <c r="I51" s="33"/>
      <c r="J51" s="15"/>
      <c r="K51" s="15"/>
      <c r="L51" s="15"/>
      <c r="M51" s="15"/>
    </row>
    <row r="52" spans="9:13">
      <c r="I52" s="33"/>
      <c r="J52" s="15"/>
      <c r="K52" s="15"/>
      <c r="L52" s="15"/>
      <c r="M52" s="15"/>
    </row>
    <row r="53" spans="9:13">
      <c r="I53" s="33"/>
      <c r="J53" s="15"/>
      <c r="K53" s="15"/>
      <c r="L53" s="15"/>
      <c r="M53" s="15"/>
    </row>
    <row r="54" spans="9:13">
      <c r="I54" s="33"/>
      <c r="J54" s="15"/>
      <c r="K54" s="15"/>
      <c r="L54" s="15"/>
      <c r="M54" s="15"/>
    </row>
    <row r="55" spans="9:13">
      <c r="I55" s="33"/>
      <c r="J55" s="15"/>
      <c r="K55" s="15"/>
      <c r="L55" s="15"/>
      <c r="M55" s="15"/>
    </row>
    <row r="56" spans="9:13">
      <c r="I56" s="33"/>
      <c r="J56" s="15"/>
      <c r="K56" s="15"/>
      <c r="L56" s="15"/>
      <c r="M56" s="15"/>
    </row>
    <row r="57" spans="9:13">
      <c r="I57" s="33"/>
      <c r="J57" s="15"/>
      <c r="K57" s="15"/>
      <c r="L57" s="15"/>
      <c r="M57" s="15"/>
    </row>
    <row r="58" spans="9:13">
      <c r="I58" s="33"/>
      <c r="J58" s="15"/>
      <c r="K58" s="15"/>
      <c r="L58" s="15"/>
      <c r="M58" s="15"/>
    </row>
    <row r="59" spans="9:13">
      <c r="I59" s="33"/>
      <c r="J59" s="15"/>
      <c r="K59" s="15"/>
      <c r="L59" s="15"/>
      <c r="M59" s="15"/>
    </row>
  </sheetData>
  <mergeCells count="53">
    <mergeCell ref="O23:O24"/>
    <mergeCell ref="U23:W24"/>
    <mergeCell ref="X23:X24"/>
    <mergeCell ref="U44:W44"/>
    <mergeCell ref="U43:W43"/>
    <mergeCell ref="U42:V42"/>
    <mergeCell ref="U26:W27"/>
    <mergeCell ref="C20:E20"/>
    <mergeCell ref="K29:M29"/>
    <mergeCell ref="K30:M30"/>
    <mergeCell ref="I28:M28"/>
    <mergeCell ref="K20:M20"/>
    <mergeCell ref="H26:N27"/>
    <mergeCell ref="K22:M22"/>
    <mergeCell ref="K21:M21"/>
    <mergeCell ref="H23:N24"/>
    <mergeCell ref="L31:M31"/>
    <mergeCell ref="L32:M32"/>
    <mergeCell ref="I7:M7"/>
    <mergeCell ref="K16:M16"/>
    <mergeCell ref="K12:M12"/>
    <mergeCell ref="K17:M17"/>
    <mergeCell ref="K13:M13"/>
    <mergeCell ref="I18:M18"/>
    <mergeCell ref="B44:F44"/>
    <mergeCell ref="H44:N44"/>
    <mergeCell ref="D35:E35"/>
    <mergeCell ref="H43:N43"/>
    <mergeCell ref="K38:M38"/>
    <mergeCell ref="K37:M37"/>
    <mergeCell ref="K35:M35"/>
    <mergeCell ref="K42:M42"/>
    <mergeCell ref="I40:M40"/>
    <mergeCell ref="K41:M41"/>
    <mergeCell ref="Q3:X3"/>
    <mergeCell ref="Q4:X4"/>
    <mergeCell ref="K19:M19"/>
    <mergeCell ref="H6:N6"/>
    <mergeCell ref="K8:M8"/>
    <mergeCell ref="K9:M9"/>
    <mergeCell ref="K10:M10"/>
    <mergeCell ref="K11:M11"/>
    <mergeCell ref="K14:M14"/>
    <mergeCell ref="B5:F5"/>
    <mergeCell ref="L36:M36"/>
    <mergeCell ref="B4:O4"/>
    <mergeCell ref="H5:N5"/>
    <mergeCell ref="C7:E7"/>
    <mergeCell ref="D21:E21"/>
    <mergeCell ref="D30:E30"/>
    <mergeCell ref="B6:F6"/>
    <mergeCell ref="K15:M15"/>
    <mergeCell ref="K34:M34"/>
  </mergeCells>
  <phoneticPr fontId="20"/>
  <printOptions horizontalCentered="1"/>
  <pageMargins left="0.78740157480314965" right="0.59055118110236227" top="0.59055118110236227" bottom="0.59055118110236227" header="0" footer="0.39370078740157483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7"/>
  <sheetViews>
    <sheetView showGridLines="0" view="pageBreakPreview" zoomScale="75" zoomScaleNormal="75" workbookViewId="0">
      <pane ySplit="5" topLeftCell="A6" activePane="bottomLeft" state="frozen"/>
      <selection activeCell="S11" sqref="S11"/>
      <selection pane="bottomLeft" activeCell="G24" sqref="G24"/>
    </sheetView>
  </sheetViews>
  <sheetFormatPr defaultRowHeight="14.25"/>
  <cols>
    <col min="1" max="1" width="3.375" style="67" customWidth="1"/>
    <col min="2" max="3" width="1.5" style="112" customWidth="1"/>
    <col min="4" max="4" width="2.625" style="67" customWidth="1"/>
    <col min="5" max="5" width="23.125" style="67" customWidth="1"/>
    <col min="6" max="6" width="1.625" style="67" customWidth="1"/>
    <col min="7" max="7" width="13.625" style="113" customWidth="1"/>
    <col min="8" max="9" width="1.5" style="114" customWidth="1"/>
    <col min="10" max="11" width="1.5" style="67" customWidth="1"/>
    <col min="12" max="12" width="2.625" style="67" customWidth="1"/>
    <col min="13" max="13" width="23.125" style="67" customWidth="1"/>
    <col min="14" max="14" width="1.625" style="67" customWidth="1"/>
    <col min="15" max="15" width="13.625" style="113" customWidth="1"/>
    <col min="16" max="16" width="3.5" style="67" customWidth="1"/>
    <col min="17" max="16384" width="9" style="67"/>
  </cols>
  <sheetData>
    <row r="2" spans="2:18" ht="2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8" s="68" customFormat="1" ht="17.25">
      <c r="B3" s="165" t="str">
        <f>+'BS（円）'!B3</f>
        <v>(平成＿年＿月＿日 現在)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8" s="68" customFormat="1" ht="18" thickBot="1">
      <c r="B4" s="166" t="s">
        <v>75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Q4" s="162" t="s">
        <v>76</v>
      </c>
      <c r="R4" s="163"/>
    </row>
    <row r="5" spans="2:18" s="68" customFormat="1" ht="37.5" customHeight="1" thickBot="1">
      <c r="B5" s="118" t="s">
        <v>90</v>
      </c>
      <c r="C5" s="119"/>
      <c r="D5" s="119"/>
      <c r="E5" s="119"/>
      <c r="F5" s="120"/>
      <c r="G5" s="69" t="s">
        <v>91</v>
      </c>
      <c r="H5" s="118" t="s">
        <v>90</v>
      </c>
      <c r="I5" s="119"/>
      <c r="J5" s="119"/>
      <c r="K5" s="119"/>
      <c r="L5" s="119"/>
      <c r="M5" s="119"/>
      <c r="N5" s="120"/>
      <c r="O5" s="9" t="s">
        <v>77</v>
      </c>
      <c r="Q5" s="70" t="s">
        <v>78</v>
      </c>
      <c r="R5" s="71" t="s">
        <v>79</v>
      </c>
    </row>
    <row r="6" spans="2:18" s="68" customFormat="1" ht="34.5" customHeight="1">
      <c r="B6" s="124" t="s">
        <v>4</v>
      </c>
      <c r="C6" s="125"/>
      <c r="D6" s="125"/>
      <c r="E6" s="125"/>
      <c r="F6" s="126"/>
      <c r="G6" s="72"/>
      <c r="H6" s="124" t="s">
        <v>6</v>
      </c>
      <c r="I6" s="125"/>
      <c r="J6" s="125"/>
      <c r="K6" s="125"/>
      <c r="L6" s="125"/>
      <c r="M6" s="125"/>
      <c r="N6" s="126"/>
      <c r="O6" s="13"/>
      <c r="Q6" s="73"/>
      <c r="R6" s="74"/>
    </row>
    <row r="7" spans="2:18" s="68" customFormat="1" ht="18" customHeight="1">
      <c r="B7" s="75"/>
      <c r="C7" s="123" t="str">
        <f>+'BS（円）'!C7</f>
        <v>流動資産</v>
      </c>
      <c r="D7" s="123"/>
      <c r="E7" s="123"/>
      <c r="F7" s="21"/>
      <c r="G7" s="76">
        <f>SUM(G8:G18)</f>
        <v>0</v>
      </c>
      <c r="H7" s="23"/>
      <c r="I7" s="123" t="str">
        <f>+'BS（円）'!I7</f>
        <v>流動負債</v>
      </c>
      <c r="J7" s="123"/>
      <c r="K7" s="123"/>
      <c r="L7" s="123"/>
      <c r="M7" s="123"/>
      <c r="N7" s="24"/>
      <c r="O7" s="25">
        <f>SUM(O8:O16)</f>
        <v>0</v>
      </c>
      <c r="Q7" s="77"/>
      <c r="R7" s="78"/>
    </row>
    <row r="8" spans="2:18" s="68" customFormat="1" ht="18" customHeight="1">
      <c r="B8" s="79"/>
      <c r="C8" s="49"/>
      <c r="D8" s="80"/>
      <c r="E8" s="29" t="str">
        <f>+'BS（円）'!E8</f>
        <v>現金及び預金</v>
      </c>
      <c r="F8" s="30"/>
      <c r="G8" s="81">
        <f>ROUND('BS（円）'!G8/1000000,0)+Q8</f>
        <v>0</v>
      </c>
      <c r="H8" s="36"/>
      <c r="I8" s="33"/>
      <c r="J8" s="33"/>
      <c r="K8" s="121" t="str">
        <f>+'BS（円）'!K8</f>
        <v>買掛金</v>
      </c>
      <c r="L8" s="121"/>
      <c r="M8" s="121"/>
      <c r="N8" s="34"/>
      <c r="O8" s="35">
        <f>ROUND('BS（円）'!O8/1000000,0)+R8</f>
        <v>0</v>
      </c>
      <c r="Q8" s="73"/>
      <c r="R8" s="74"/>
    </row>
    <row r="9" spans="2:18" s="68" customFormat="1" ht="18" customHeight="1">
      <c r="B9" s="79"/>
      <c r="C9" s="49"/>
      <c r="D9" s="80"/>
      <c r="E9" s="29" t="str">
        <f>+'BS（円）'!E9</f>
        <v>受取手形</v>
      </c>
      <c r="F9" s="30"/>
      <c r="G9" s="81">
        <f>ROUND('BS（円）'!G9/1000000,0)+Q9</f>
        <v>0</v>
      </c>
      <c r="H9" s="36"/>
      <c r="I9" s="33"/>
      <c r="J9" s="33"/>
      <c r="K9" s="121" t="str">
        <f>+'BS（円）'!K9</f>
        <v>短期借入金</v>
      </c>
      <c r="L9" s="121"/>
      <c r="M9" s="121"/>
      <c r="N9" s="34"/>
      <c r="O9" s="35">
        <f>ROUND('BS（円）'!O9/1000000,0)+R9</f>
        <v>0</v>
      </c>
      <c r="Q9" s="73"/>
      <c r="R9" s="74"/>
    </row>
    <row r="10" spans="2:18" s="68" customFormat="1" ht="18" customHeight="1">
      <c r="B10" s="79"/>
      <c r="C10" s="49"/>
      <c r="D10" s="80"/>
      <c r="E10" s="29" t="str">
        <f>+'BS（円）'!E10</f>
        <v>売掛金</v>
      </c>
      <c r="F10" s="30"/>
      <c r="G10" s="81">
        <f>ROUND('BS（円）'!G10/1000000,0)+Q10</f>
        <v>0</v>
      </c>
      <c r="H10" s="36"/>
      <c r="I10" s="33"/>
      <c r="J10" s="33"/>
      <c r="K10" s="121" t="str">
        <f>+'BS（円）'!K10</f>
        <v>未払金</v>
      </c>
      <c r="L10" s="121"/>
      <c r="M10" s="121"/>
      <c r="N10" s="34"/>
      <c r="O10" s="35">
        <f>ROUND('BS（円）'!O10/1000000,0)+R10</f>
        <v>0</v>
      </c>
      <c r="Q10" s="73"/>
      <c r="R10" s="74"/>
    </row>
    <row r="11" spans="2:18" s="68" customFormat="1" ht="18" customHeight="1">
      <c r="B11" s="79"/>
      <c r="C11" s="49"/>
      <c r="D11" s="80"/>
      <c r="E11" s="29" t="str">
        <f>+'BS（円）'!E11</f>
        <v>商品</v>
      </c>
      <c r="F11" s="30"/>
      <c r="G11" s="81">
        <f>ROUND('BS（円）'!G11/1000000,0)+Q11</f>
        <v>0</v>
      </c>
      <c r="H11" s="36"/>
      <c r="I11" s="33"/>
      <c r="J11" s="33"/>
      <c r="K11" s="121" t="str">
        <f>+'BS（円）'!K11</f>
        <v>未払費用</v>
      </c>
      <c r="L11" s="121"/>
      <c r="M11" s="121"/>
      <c r="N11" s="34"/>
      <c r="O11" s="31">
        <f>ROUND('BS（円）'!O11/1000000,0)+R11</f>
        <v>0</v>
      </c>
      <c r="Q11" s="73"/>
      <c r="R11" s="74"/>
    </row>
    <row r="12" spans="2:18" s="68" customFormat="1" ht="18" customHeight="1">
      <c r="B12" s="79"/>
      <c r="C12" s="49"/>
      <c r="D12" s="80"/>
      <c r="E12" s="29" t="str">
        <f>+'BS（円）'!E12</f>
        <v>部品</v>
      </c>
      <c r="F12" s="30"/>
      <c r="G12" s="81">
        <f>ROUND('BS（円）'!G12/1000000,0)+Q12</f>
        <v>0</v>
      </c>
      <c r="H12" s="36"/>
      <c r="I12" s="33"/>
      <c r="J12" s="33"/>
      <c r="K12" s="121" t="str">
        <f>+'BS（円）'!K12</f>
        <v>未払法人税等</v>
      </c>
      <c r="L12" s="121"/>
      <c r="M12" s="121"/>
      <c r="N12" s="34"/>
      <c r="O12" s="35">
        <f>ROUND('BS（円）'!O12/1000000,0)+R12</f>
        <v>0</v>
      </c>
      <c r="Q12" s="73"/>
      <c r="R12" s="74"/>
    </row>
    <row r="13" spans="2:18" s="68" customFormat="1" ht="18" customHeight="1">
      <c r="B13" s="79"/>
      <c r="C13" s="49"/>
      <c r="D13" s="80"/>
      <c r="E13" s="29" t="str">
        <f>+'BS（円）'!E13</f>
        <v>前払費用</v>
      </c>
      <c r="F13" s="30"/>
      <c r="G13" s="81">
        <f>ROUND('BS（円）'!G13/1000000,0)+Q13</f>
        <v>0</v>
      </c>
      <c r="H13" s="36"/>
      <c r="I13" s="33"/>
      <c r="J13" s="33"/>
      <c r="K13" s="121" t="str">
        <f>+'BS（円）'!K13</f>
        <v>預り金</v>
      </c>
      <c r="L13" s="121"/>
      <c r="M13" s="121"/>
      <c r="N13" s="34"/>
      <c r="O13" s="35">
        <f>ROUND('BS（円）'!O13/1000000,0)+R13</f>
        <v>0</v>
      </c>
      <c r="Q13" s="73"/>
      <c r="R13" s="74"/>
    </row>
    <row r="14" spans="2:18" s="68" customFormat="1" ht="18" customHeight="1">
      <c r="B14" s="79"/>
      <c r="C14" s="49"/>
      <c r="D14" s="80"/>
      <c r="E14" s="29" t="str">
        <f>+'BS（円）'!E14</f>
        <v>繰延税金資産</v>
      </c>
      <c r="F14" s="30"/>
      <c r="G14" s="81">
        <f>ROUND('BS（円）'!G14/1000000,0)+Q14</f>
        <v>0</v>
      </c>
      <c r="H14" s="36"/>
      <c r="I14" s="33"/>
      <c r="J14" s="33"/>
      <c r="K14" s="121" t="str">
        <f>+'BS（円）'!K14</f>
        <v>賞与引当金</v>
      </c>
      <c r="L14" s="121"/>
      <c r="M14" s="121"/>
      <c r="N14" s="34"/>
      <c r="O14" s="35">
        <f>ROUND('BS（円）'!O14/1000000,0)+R14</f>
        <v>0</v>
      </c>
      <c r="Q14" s="73"/>
      <c r="R14" s="74"/>
    </row>
    <row r="15" spans="2:18" s="68" customFormat="1" ht="18" customHeight="1">
      <c r="B15" s="79"/>
      <c r="C15" s="49"/>
      <c r="D15" s="80"/>
      <c r="E15" s="29" t="str">
        <f>+'BS（円）'!E15</f>
        <v>短期貸付金</v>
      </c>
      <c r="F15" s="30"/>
      <c r="G15" s="81">
        <f>ROUND('BS（円）'!G15/1000000,0)+Q15</f>
        <v>0</v>
      </c>
      <c r="H15" s="36"/>
      <c r="I15" s="33"/>
      <c r="J15" s="33"/>
      <c r="K15" s="121" t="str">
        <f>+'BS（円）'!K15</f>
        <v>製品保証引当金</v>
      </c>
      <c r="L15" s="121"/>
      <c r="M15" s="121"/>
      <c r="N15" s="34"/>
      <c r="O15" s="35">
        <f>ROUND('BS（円）'!O15/1000000,0)+R15</f>
        <v>0</v>
      </c>
      <c r="Q15" s="73"/>
      <c r="R15" s="74"/>
    </row>
    <row r="16" spans="2:18" s="68" customFormat="1" ht="18" customHeight="1">
      <c r="B16" s="79"/>
      <c r="C16" s="49"/>
      <c r="D16" s="80"/>
      <c r="E16" s="29" t="str">
        <f>+'BS（円）'!E16</f>
        <v>未収入金</v>
      </c>
      <c r="F16" s="30"/>
      <c r="G16" s="81">
        <f>ROUND('BS（円）'!G16/1000000,0)+Q16</f>
        <v>0</v>
      </c>
      <c r="H16" s="36"/>
      <c r="I16" s="33"/>
      <c r="J16" s="33"/>
      <c r="K16" s="121" t="str">
        <f>+'BS（円）'!K16</f>
        <v>その他</v>
      </c>
      <c r="L16" s="121"/>
      <c r="M16" s="121"/>
      <c r="N16" s="34"/>
      <c r="O16" s="35">
        <f>ROUND('BS（円）'!O16/1000000,0)+R16</f>
        <v>0</v>
      </c>
      <c r="Q16" s="73"/>
      <c r="R16" s="74"/>
    </row>
    <row r="17" spans="2:18" s="68" customFormat="1" ht="18" customHeight="1">
      <c r="B17" s="79"/>
      <c r="C17" s="49"/>
      <c r="D17" s="80"/>
      <c r="E17" s="29" t="str">
        <f>+'BS（円）'!E17</f>
        <v>その他</v>
      </c>
      <c r="F17" s="30"/>
      <c r="G17" s="81">
        <f>ROUND('BS（円）'!G17/1000000,0)+Q17</f>
        <v>0</v>
      </c>
      <c r="H17" s="36"/>
      <c r="I17" s="33"/>
      <c r="J17" s="33"/>
      <c r="K17" s="121"/>
      <c r="L17" s="121"/>
      <c r="M17" s="121"/>
      <c r="N17" s="34"/>
      <c r="O17" s="35"/>
      <c r="Q17" s="73"/>
      <c r="R17" s="74"/>
    </row>
    <row r="18" spans="2:18" s="68" customFormat="1" ht="18" customHeight="1">
      <c r="B18" s="79"/>
      <c r="C18" s="49"/>
      <c r="D18" s="80"/>
      <c r="E18" s="29" t="str">
        <f>+'BS（円）'!E18</f>
        <v>貸倒引当金</v>
      </c>
      <c r="F18" s="30"/>
      <c r="G18" s="81">
        <f>ROUND('BS（円）'!G18/1000000,0)+Q18</f>
        <v>0</v>
      </c>
      <c r="H18" s="36"/>
      <c r="I18" s="123" t="str">
        <f>+'BS（円）'!I18</f>
        <v>固定負債</v>
      </c>
      <c r="J18" s="123"/>
      <c r="K18" s="123"/>
      <c r="L18" s="123"/>
      <c r="M18" s="123"/>
      <c r="N18" s="34"/>
      <c r="O18" s="82">
        <f>SUM(O19:O21)</f>
        <v>0</v>
      </c>
      <c r="Q18" s="73"/>
      <c r="R18" s="74"/>
    </row>
    <row r="19" spans="2:18" s="68" customFormat="1" ht="18" customHeight="1">
      <c r="B19" s="79"/>
      <c r="C19" s="49"/>
      <c r="D19" s="80"/>
      <c r="E19" s="29"/>
      <c r="F19" s="30"/>
      <c r="G19" s="81"/>
      <c r="H19" s="36"/>
      <c r="I19" s="33"/>
      <c r="J19" s="33"/>
      <c r="K19" s="121" t="str">
        <f>+'BS（円）'!K19</f>
        <v>退職給付引当金</v>
      </c>
      <c r="L19" s="121"/>
      <c r="M19" s="121"/>
      <c r="N19" s="24"/>
      <c r="O19" s="35">
        <f>ROUND('BS（円）'!O19/1000000,0)+R19</f>
        <v>0</v>
      </c>
      <c r="Q19" s="73"/>
      <c r="R19" s="74"/>
    </row>
    <row r="20" spans="2:18" s="68" customFormat="1" ht="18" customHeight="1">
      <c r="B20" s="79"/>
      <c r="C20" s="123" t="s">
        <v>35</v>
      </c>
      <c r="D20" s="123"/>
      <c r="E20" s="123"/>
      <c r="F20" s="21"/>
      <c r="G20" s="76">
        <f>SUM(G21,G30,G35)</f>
        <v>0</v>
      </c>
      <c r="H20" s="36"/>
      <c r="K20" s="121" t="str">
        <f>+'BS（円）'!K20</f>
        <v>繰延税金負債</v>
      </c>
      <c r="L20" s="121"/>
      <c r="M20" s="121"/>
      <c r="N20" s="24"/>
      <c r="O20" s="35">
        <f>ROUND('BS（円）'!O20/1000000,0)+R20</f>
        <v>0</v>
      </c>
      <c r="Q20" s="77"/>
      <c r="R20" s="83"/>
    </row>
    <row r="21" spans="2:18" s="68" customFormat="1" ht="18" customHeight="1">
      <c r="B21" s="79"/>
      <c r="C21" s="84"/>
      <c r="D21" s="123" t="s">
        <v>38</v>
      </c>
      <c r="E21" s="123"/>
      <c r="F21" s="21"/>
      <c r="G21" s="76">
        <f>SUM(G22:G28)</f>
        <v>0</v>
      </c>
      <c r="H21" s="85"/>
      <c r="K21" s="121" t="str">
        <f>+'BS（円）'!K21</f>
        <v>その他</v>
      </c>
      <c r="L21" s="121"/>
      <c r="M21" s="121"/>
      <c r="N21" s="24"/>
      <c r="O21" s="35">
        <f>ROUND('BS（円）'!O21/1000000,0)+R21</f>
        <v>0</v>
      </c>
      <c r="Q21" s="77"/>
      <c r="R21" s="74"/>
    </row>
    <row r="22" spans="2:18" s="68" customFormat="1" ht="18" customHeight="1">
      <c r="B22" s="79"/>
      <c r="C22" s="86"/>
      <c r="D22" s="80"/>
      <c r="E22" s="29" t="str">
        <f>+'BS（円）'!E22</f>
        <v>建物</v>
      </c>
      <c r="F22" s="30"/>
      <c r="G22" s="81">
        <f>ROUND('BS（円）'!G22/1000000,0)+Q22</f>
        <v>0</v>
      </c>
      <c r="H22" s="85"/>
      <c r="K22" s="121"/>
      <c r="L22" s="121"/>
      <c r="M22" s="121"/>
      <c r="N22" s="34"/>
      <c r="O22" s="35"/>
      <c r="Q22" s="73"/>
      <c r="R22" s="74"/>
    </row>
    <row r="23" spans="2:18" s="68" customFormat="1" ht="18" customHeight="1">
      <c r="B23" s="79"/>
      <c r="C23" s="86"/>
      <c r="D23" s="80"/>
      <c r="E23" s="29" t="str">
        <f>+'BS（円）'!E23</f>
        <v>構築物</v>
      </c>
      <c r="F23" s="30"/>
      <c r="G23" s="81">
        <f>ROUND('BS（円）'!G23/1000000,0)+Q23</f>
        <v>0</v>
      </c>
      <c r="H23" s="87"/>
      <c r="I23" s="160" t="s">
        <v>42</v>
      </c>
      <c r="J23" s="160"/>
      <c r="K23" s="160"/>
      <c r="L23" s="160"/>
      <c r="M23" s="160"/>
      <c r="N23" s="88"/>
      <c r="O23" s="143">
        <f>SUM(O7,O18)</f>
        <v>0</v>
      </c>
      <c r="Q23" s="73"/>
      <c r="R23" s="74"/>
    </row>
    <row r="24" spans="2:18" s="68" customFormat="1" ht="18" customHeight="1">
      <c r="B24" s="79"/>
      <c r="C24" s="86"/>
      <c r="D24" s="80"/>
      <c r="E24" s="29" t="str">
        <f>+'BS（円）'!E24</f>
        <v>機械及び装置</v>
      </c>
      <c r="F24" s="30"/>
      <c r="G24" s="81">
        <f>ROUND('BS（円）'!G24/1000000,0)+Q24</f>
        <v>0</v>
      </c>
      <c r="H24" s="89"/>
      <c r="I24" s="161"/>
      <c r="J24" s="161"/>
      <c r="K24" s="161"/>
      <c r="L24" s="161"/>
      <c r="M24" s="161"/>
      <c r="N24" s="90"/>
      <c r="O24" s="144"/>
      <c r="Q24" s="73"/>
      <c r="R24" s="83"/>
    </row>
    <row r="25" spans="2:18" s="68" customFormat="1" ht="18" customHeight="1">
      <c r="B25" s="79"/>
      <c r="C25" s="86"/>
      <c r="D25" s="80"/>
      <c r="E25" s="29" t="str">
        <f>+'BS（円）'!E25</f>
        <v>車両及び運搬具</v>
      </c>
      <c r="F25" s="30"/>
      <c r="G25" s="81">
        <f>ROUND('BS（円）'!G25/1000000,0)+Q25</f>
        <v>0</v>
      </c>
      <c r="H25" s="91"/>
      <c r="I25" s="92"/>
      <c r="J25" s="92"/>
      <c r="K25" s="92"/>
      <c r="L25" s="92"/>
      <c r="M25" s="92"/>
      <c r="N25" s="92"/>
      <c r="O25" s="93"/>
      <c r="Q25" s="73"/>
      <c r="R25" s="83"/>
    </row>
    <row r="26" spans="2:18" s="68" customFormat="1" ht="18" customHeight="1">
      <c r="B26" s="79"/>
      <c r="C26" s="86"/>
      <c r="D26" s="80"/>
      <c r="E26" s="29" t="str">
        <f>+'BS（円）'!E26</f>
        <v>工具、器具及び備品</v>
      </c>
      <c r="F26" s="30"/>
      <c r="G26" s="81">
        <f>ROUND('BS（円）'!G26/1000000,0)+Q26</f>
        <v>0</v>
      </c>
      <c r="H26" s="137" t="str">
        <f>+'BS（円）'!H26</f>
        <v>(純資産の部)</v>
      </c>
      <c r="I26" s="138"/>
      <c r="J26" s="138"/>
      <c r="K26" s="138"/>
      <c r="L26" s="138"/>
      <c r="M26" s="138"/>
      <c r="N26" s="139"/>
      <c r="O26" s="25"/>
      <c r="Q26" s="73"/>
      <c r="R26" s="74"/>
    </row>
    <row r="27" spans="2:18" s="68" customFormat="1" ht="18" customHeight="1">
      <c r="B27" s="79"/>
      <c r="C27" s="86"/>
      <c r="D27" s="80"/>
      <c r="E27" s="29" t="str">
        <f>+'BS（円）'!E27</f>
        <v>土地</v>
      </c>
      <c r="F27" s="30"/>
      <c r="G27" s="81">
        <f>ROUND('BS（円）'!G27/1000000,0)+Q27</f>
        <v>0</v>
      </c>
      <c r="H27" s="137"/>
      <c r="I27" s="138"/>
      <c r="J27" s="138"/>
      <c r="K27" s="138"/>
      <c r="L27" s="138"/>
      <c r="M27" s="138"/>
      <c r="N27" s="139"/>
      <c r="O27" s="25"/>
      <c r="Q27" s="73"/>
      <c r="R27" s="74"/>
    </row>
    <row r="28" spans="2:18" s="68" customFormat="1" ht="18" customHeight="1">
      <c r="B28" s="79"/>
      <c r="C28" s="86"/>
      <c r="D28" s="80"/>
      <c r="E28" s="29" t="str">
        <f>+'BS（円）'!E28</f>
        <v>建設仮勘定</v>
      </c>
      <c r="F28" s="30"/>
      <c r="G28" s="81">
        <f>ROUND('BS（円）'!G28/1000000,0)+Q28</f>
        <v>0</v>
      </c>
      <c r="H28" s="45"/>
      <c r="I28" s="123" t="str">
        <f>+'BS（円）'!I28</f>
        <v>株主資本</v>
      </c>
      <c r="J28" s="123"/>
      <c r="K28" s="123"/>
      <c r="L28" s="123"/>
      <c r="M28" s="123"/>
      <c r="N28" s="46"/>
      <c r="O28" s="25">
        <f>SUM(O29:O30,O34,O38)</f>
        <v>0</v>
      </c>
      <c r="Q28" s="73"/>
      <c r="R28" s="83"/>
    </row>
    <row r="29" spans="2:18" s="68" customFormat="1" ht="18" customHeight="1">
      <c r="B29" s="79"/>
      <c r="C29" s="86"/>
      <c r="D29" s="164"/>
      <c r="E29" s="164"/>
      <c r="F29" s="94"/>
      <c r="G29" s="95"/>
      <c r="H29" s="45"/>
      <c r="I29" s="48"/>
      <c r="J29" s="48"/>
      <c r="K29" s="123" t="str">
        <f>+'BS（円）'!K29</f>
        <v>資本金</v>
      </c>
      <c r="L29" s="123"/>
      <c r="M29" s="123"/>
      <c r="N29" s="46"/>
      <c r="O29" s="25">
        <f>ROUND('BS（円）'!O29/1000000,0)+R29</f>
        <v>0</v>
      </c>
      <c r="P29" s="96"/>
      <c r="Q29" s="73"/>
      <c r="R29" s="74"/>
    </row>
    <row r="30" spans="2:18" s="68" customFormat="1" ht="18" customHeight="1">
      <c r="B30" s="79"/>
      <c r="C30" s="86"/>
      <c r="D30" s="123" t="s">
        <v>52</v>
      </c>
      <c r="E30" s="123"/>
      <c r="F30" s="97"/>
      <c r="G30" s="76">
        <f>SUM(G31:G33)</f>
        <v>0</v>
      </c>
      <c r="H30" s="45"/>
      <c r="I30" s="48"/>
      <c r="J30" s="20"/>
      <c r="K30" s="123" t="s">
        <v>80</v>
      </c>
      <c r="L30" s="123"/>
      <c r="M30" s="123"/>
      <c r="N30" s="46"/>
      <c r="O30" s="25">
        <f>SUM(O31:O32)</f>
        <v>0</v>
      </c>
      <c r="P30" s="96"/>
      <c r="Q30" s="77"/>
      <c r="R30" s="83"/>
    </row>
    <row r="31" spans="2:18" s="68" customFormat="1" ht="18" customHeight="1">
      <c r="B31" s="79"/>
      <c r="C31" s="86"/>
      <c r="D31" s="15"/>
      <c r="E31" s="29" t="str">
        <f>+'BS（円）'!E31</f>
        <v>施設利用権</v>
      </c>
      <c r="F31" s="30"/>
      <c r="G31" s="98">
        <f>ROUND('BS（円）'!G31/1000000,0)+Q31</f>
        <v>0</v>
      </c>
      <c r="H31" s="45"/>
      <c r="I31" s="20"/>
      <c r="J31" s="20"/>
      <c r="K31" s="51"/>
      <c r="L31" s="121" t="s">
        <v>55</v>
      </c>
      <c r="M31" s="121"/>
      <c r="N31" s="99"/>
      <c r="O31" s="35">
        <f>ROUND('BS（円）'!O31/1000000,0)+R31</f>
        <v>0</v>
      </c>
      <c r="Q31" s="73"/>
      <c r="R31" s="74"/>
    </row>
    <row r="32" spans="2:18" s="68" customFormat="1" ht="18" customHeight="1">
      <c r="B32" s="79"/>
      <c r="C32" s="86"/>
      <c r="D32" s="15"/>
      <c r="E32" s="29" t="str">
        <f>+'BS（円）'!E32</f>
        <v>ソフトウェア</v>
      </c>
      <c r="F32" s="30"/>
      <c r="G32" s="98">
        <f>ROUND('BS（円）'!G32/1000000,0)+Q32</f>
        <v>0</v>
      </c>
      <c r="H32" s="45"/>
      <c r="I32" s="48"/>
      <c r="J32" s="48"/>
      <c r="K32" s="51"/>
      <c r="L32" s="121" t="s">
        <v>81</v>
      </c>
      <c r="M32" s="121"/>
      <c r="N32" s="99"/>
      <c r="O32" s="35">
        <f>ROUND('BS（円）'!O32/1000000,0)+R32</f>
        <v>0</v>
      </c>
      <c r="Q32" s="73"/>
      <c r="R32" s="74"/>
    </row>
    <row r="33" spans="2:18" s="68" customFormat="1" ht="18" customHeight="1">
      <c r="B33" s="79"/>
      <c r="C33" s="86"/>
      <c r="D33" s="15"/>
      <c r="E33" s="29" t="str">
        <f>+'BS（円）'!E33</f>
        <v>その他</v>
      </c>
      <c r="F33" s="30"/>
      <c r="G33" s="98">
        <f>ROUND('BS（円）'!G33/1000000,0)+Q33</f>
        <v>0</v>
      </c>
      <c r="H33" s="45"/>
      <c r="I33" s="48"/>
      <c r="J33" s="48"/>
      <c r="K33" s="54"/>
      <c r="L33" s="55"/>
      <c r="M33" s="29"/>
      <c r="N33" s="99"/>
      <c r="O33" s="35"/>
      <c r="Q33" s="73"/>
      <c r="R33" s="74"/>
    </row>
    <row r="34" spans="2:18" s="68" customFormat="1" ht="18" customHeight="1">
      <c r="B34" s="79"/>
      <c r="C34" s="86"/>
      <c r="D34" s="121"/>
      <c r="E34" s="121"/>
      <c r="F34" s="30"/>
      <c r="G34" s="81"/>
      <c r="H34" s="45"/>
      <c r="I34" s="48"/>
      <c r="J34" s="48"/>
      <c r="K34" s="123" t="s">
        <v>57</v>
      </c>
      <c r="L34" s="123"/>
      <c r="M34" s="123"/>
      <c r="N34" s="46"/>
      <c r="O34" s="25">
        <f>SUM(O35)</f>
        <v>0</v>
      </c>
      <c r="Q34" s="73"/>
      <c r="R34" s="83"/>
    </row>
    <row r="35" spans="2:18" s="68" customFormat="1" ht="18" customHeight="1">
      <c r="B35" s="79"/>
      <c r="C35" s="86"/>
      <c r="D35" s="123" t="str">
        <f>+'BS（円）'!D35</f>
        <v>投資その他の資産</v>
      </c>
      <c r="E35" s="123">
        <f>+'BS（円）'!E35</f>
        <v>0</v>
      </c>
      <c r="F35" s="21"/>
      <c r="G35" s="76">
        <f>SUM(G36:G43)</f>
        <v>0</v>
      </c>
      <c r="H35" s="45"/>
      <c r="I35" s="48"/>
      <c r="J35" s="48"/>
      <c r="K35" s="51"/>
      <c r="L35" s="121" t="s">
        <v>59</v>
      </c>
      <c r="M35" s="121"/>
      <c r="N35" s="99"/>
      <c r="O35" s="35">
        <f>SUM(O36)</f>
        <v>0</v>
      </c>
      <c r="Q35" s="77"/>
      <c r="R35" s="83"/>
    </row>
    <row r="36" spans="2:18" s="68" customFormat="1" ht="18" customHeight="1">
      <c r="B36" s="79"/>
      <c r="C36" s="86"/>
      <c r="D36" s="80"/>
      <c r="E36" s="29" t="str">
        <f>+'BS（円）'!E36</f>
        <v>投資有価証券</v>
      </c>
      <c r="F36" s="30"/>
      <c r="G36" s="81">
        <f>ROUND('BS（円）'!G36/1000000,0)+Q36</f>
        <v>0</v>
      </c>
      <c r="H36" s="45"/>
      <c r="I36" s="20"/>
      <c r="J36" s="20"/>
      <c r="K36" s="100"/>
      <c r="L36" s="33"/>
      <c r="M36" s="29" t="s">
        <v>62</v>
      </c>
      <c r="N36" s="99"/>
      <c r="O36" s="35">
        <f>ROUND('BS（円）'!O36/1000000,0)+R36</f>
        <v>0</v>
      </c>
      <c r="Q36" s="73"/>
      <c r="R36" s="74"/>
    </row>
    <row r="37" spans="2:18" s="68" customFormat="1" ht="18" customHeight="1">
      <c r="B37" s="79"/>
      <c r="C37" s="86"/>
      <c r="D37" s="80"/>
      <c r="E37" s="29" t="str">
        <f>+'BS（円）'!E37</f>
        <v>関係会社株式</v>
      </c>
      <c r="F37" s="30"/>
      <c r="G37" s="81">
        <f>ROUND('BS（円）'!G37/1000000,0)+Q37</f>
        <v>0</v>
      </c>
      <c r="H37" s="45"/>
      <c r="I37" s="48"/>
      <c r="J37" s="48"/>
      <c r="K37" s="123"/>
      <c r="L37" s="123"/>
      <c r="M37" s="123"/>
      <c r="N37" s="46"/>
      <c r="O37" s="25"/>
      <c r="Q37" s="73"/>
      <c r="R37" s="74"/>
    </row>
    <row r="38" spans="2:18" s="68" customFormat="1" ht="18" customHeight="1">
      <c r="B38" s="79"/>
      <c r="C38" s="86"/>
      <c r="D38" s="80"/>
      <c r="E38" s="29" t="str">
        <f>+'BS（円）'!E38</f>
        <v>関係会社出資金</v>
      </c>
      <c r="F38" s="30"/>
      <c r="G38" s="81">
        <f>ROUND('BS（円）'!G38/1000000,0)+Q38</f>
        <v>0</v>
      </c>
      <c r="H38" s="45"/>
      <c r="I38" s="20"/>
      <c r="J38" s="20"/>
      <c r="K38" s="123" t="s">
        <v>65</v>
      </c>
      <c r="L38" s="123"/>
      <c r="M38" s="123"/>
      <c r="N38" s="46"/>
      <c r="O38" s="25">
        <f>ROUND('BS（円）'!O38/1000000,0)+R38</f>
        <v>0</v>
      </c>
      <c r="Q38" s="73"/>
      <c r="R38" s="74"/>
    </row>
    <row r="39" spans="2:18" s="68" customFormat="1" ht="18" customHeight="1">
      <c r="B39" s="79"/>
      <c r="C39" s="86"/>
      <c r="D39" s="80"/>
      <c r="E39" s="29" t="str">
        <f>+'BS（円）'!E39</f>
        <v>長期貸付金</v>
      </c>
      <c r="F39" s="30"/>
      <c r="G39" s="81">
        <f>ROUND('BS（円）'!G39/1000000,0)+Q39</f>
        <v>0</v>
      </c>
      <c r="H39" s="45"/>
      <c r="I39" s="123"/>
      <c r="J39" s="123"/>
      <c r="K39" s="123"/>
      <c r="L39" s="123"/>
      <c r="M39" s="123"/>
      <c r="N39" s="46"/>
      <c r="O39" s="25"/>
      <c r="Q39" s="73"/>
      <c r="R39" s="74"/>
    </row>
    <row r="40" spans="2:18" s="68" customFormat="1" ht="18" customHeight="1">
      <c r="B40" s="79"/>
      <c r="C40" s="86"/>
      <c r="D40" s="80"/>
      <c r="E40" s="29" t="str">
        <f>+'BS（円）'!E40</f>
        <v>長期前払費用</v>
      </c>
      <c r="F40" s="30"/>
      <c r="G40" s="81">
        <f>ROUND('BS（円）'!G40/1000000,0)+Q40</f>
        <v>0</v>
      </c>
      <c r="H40" s="45"/>
      <c r="I40" s="123" t="s">
        <v>68</v>
      </c>
      <c r="J40" s="123"/>
      <c r="K40" s="123"/>
      <c r="L40" s="123"/>
      <c r="M40" s="123"/>
      <c r="N40" s="46"/>
      <c r="O40" s="25">
        <f>SUM(O41)</f>
        <v>0</v>
      </c>
      <c r="Q40" s="73"/>
      <c r="R40" s="83"/>
    </row>
    <row r="41" spans="2:18" s="68" customFormat="1" ht="18" customHeight="1">
      <c r="B41" s="79"/>
      <c r="C41" s="86"/>
      <c r="D41" s="80"/>
      <c r="E41" s="29" t="str">
        <f>+'BS（円）'!E41</f>
        <v>その他</v>
      </c>
      <c r="F41" s="30"/>
      <c r="G41" s="81">
        <f>ROUND('BS（円）'!G41/1000000,0)+Q41</f>
        <v>0</v>
      </c>
      <c r="H41" s="45"/>
      <c r="I41" s="20"/>
      <c r="J41" s="20"/>
      <c r="K41" s="136" t="s">
        <v>70</v>
      </c>
      <c r="L41" s="136"/>
      <c r="M41" s="136"/>
      <c r="N41" s="99"/>
      <c r="O41" s="25">
        <f>ROUND('BS（円）'!O41/1000000,0)+R41</f>
        <v>0</v>
      </c>
      <c r="Q41" s="73"/>
      <c r="R41" s="74"/>
    </row>
    <row r="42" spans="2:18" s="68" customFormat="1" ht="18" customHeight="1">
      <c r="B42" s="79"/>
      <c r="C42" s="86"/>
      <c r="D42" s="80"/>
      <c r="E42" s="29" t="str">
        <f>+'BS（円）'!E42</f>
        <v>貸倒引当金</v>
      </c>
      <c r="F42" s="30"/>
      <c r="G42" s="81">
        <f>ROUND('BS（円）'!G42/1000000,0)+Q42</f>
        <v>0</v>
      </c>
      <c r="H42" s="45"/>
      <c r="I42" s="48"/>
      <c r="J42" s="48"/>
      <c r="K42" s="123"/>
      <c r="L42" s="123"/>
      <c r="M42" s="123"/>
      <c r="N42" s="46"/>
      <c r="O42" s="25"/>
      <c r="Q42" s="73"/>
      <c r="R42" s="74"/>
    </row>
    <row r="43" spans="2:18" s="68" customFormat="1" ht="35.25" customHeight="1">
      <c r="B43" s="79"/>
      <c r="C43" s="86"/>
      <c r="D43" s="80"/>
      <c r="E43" s="29"/>
      <c r="F43" s="30"/>
      <c r="G43" s="81"/>
      <c r="H43" s="101"/>
      <c r="I43" s="160" t="str">
        <f>+'BS（円）'!H43</f>
        <v>純資産合計</v>
      </c>
      <c r="J43" s="160"/>
      <c r="K43" s="160"/>
      <c r="L43" s="160"/>
      <c r="M43" s="160"/>
      <c r="N43" s="102"/>
      <c r="O43" s="40">
        <f>SUM(O29,O31,O33:O33,O36:O38,O41)</f>
        <v>0</v>
      </c>
      <c r="Q43" s="103"/>
      <c r="R43" s="104"/>
    </row>
    <row r="44" spans="2:18" s="68" customFormat="1" ht="36" customHeight="1" thickBot="1">
      <c r="B44" s="129" t="s">
        <v>82</v>
      </c>
      <c r="C44" s="130"/>
      <c r="D44" s="130"/>
      <c r="E44" s="130"/>
      <c r="F44" s="131"/>
      <c r="G44" s="105">
        <f>SUM(G7,G20,)</f>
        <v>0</v>
      </c>
      <c r="H44" s="129" t="str">
        <f>+'BS（円）'!H44</f>
        <v>負債・純資産合計</v>
      </c>
      <c r="I44" s="130"/>
      <c r="J44" s="130"/>
      <c r="K44" s="130"/>
      <c r="L44" s="130"/>
      <c r="M44" s="130"/>
      <c r="N44" s="131"/>
      <c r="O44" s="62">
        <f>SUM(O23,O43)</f>
        <v>0</v>
      </c>
      <c r="Q44" s="106"/>
      <c r="R44" s="107"/>
    </row>
    <row r="45" spans="2:18" s="68" customFormat="1" ht="34.5" customHeight="1">
      <c r="B45" s="108"/>
      <c r="C45" s="108"/>
      <c r="D45" s="109"/>
      <c r="E45" s="109"/>
      <c r="F45" s="109"/>
      <c r="G45" s="110">
        <f>'BS（円）'!G44/1000000</f>
        <v>0</v>
      </c>
      <c r="H45" s="111"/>
      <c r="I45" s="111"/>
      <c r="J45" s="109"/>
      <c r="K45" s="109"/>
      <c r="L45" s="109"/>
      <c r="M45" s="109"/>
      <c r="N45" s="109"/>
      <c r="O45" s="110">
        <f>G44-O44</f>
        <v>0</v>
      </c>
    </row>
    <row r="46" spans="2:18">
      <c r="I46" s="115"/>
      <c r="J46" s="116"/>
      <c r="K46" s="116"/>
      <c r="L46" s="116"/>
      <c r="M46" s="116"/>
      <c r="P46" s="116"/>
    </row>
    <row r="47" spans="2:18">
      <c r="I47" s="115"/>
      <c r="J47" s="116"/>
      <c r="K47" s="116"/>
      <c r="L47" s="116"/>
      <c r="M47" s="116"/>
    </row>
    <row r="48" spans="2:18">
      <c r="I48" s="115"/>
      <c r="J48" s="116"/>
      <c r="K48" s="116"/>
      <c r="L48" s="116"/>
      <c r="M48" s="116"/>
    </row>
    <row r="49" spans="9:13">
      <c r="I49" s="115"/>
      <c r="J49" s="116"/>
      <c r="K49" s="116"/>
      <c r="L49" s="116"/>
      <c r="M49" s="116"/>
    </row>
    <row r="50" spans="9:13">
      <c r="I50" s="115"/>
      <c r="J50" s="116"/>
      <c r="K50" s="116"/>
      <c r="L50" s="116"/>
      <c r="M50" s="116"/>
    </row>
    <row r="51" spans="9:13">
      <c r="I51" s="115"/>
      <c r="J51" s="116"/>
      <c r="K51" s="116"/>
      <c r="L51" s="116"/>
      <c r="M51" s="116"/>
    </row>
    <row r="52" spans="9:13">
      <c r="I52" s="115"/>
      <c r="J52" s="116"/>
      <c r="K52" s="116"/>
      <c r="L52" s="116"/>
      <c r="M52" s="116"/>
    </row>
    <row r="53" spans="9:13">
      <c r="I53" s="115"/>
      <c r="J53" s="116"/>
      <c r="K53" s="116"/>
      <c r="L53" s="116"/>
      <c r="M53" s="116"/>
    </row>
    <row r="54" spans="9:13">
      <c r="I54" s="115"/>
      <c r="J54" s="116"/>
      <c r="K54" s="116"/>
      <c r="L54" s="116"/>
      <c r="M54" s="116"/>
    </row>
    <row r="55" spans="9:13">
      <c r="I55" s="115"/>
      <c r="J55" s="116"/>
      <c r="K55" s="116"/>
      <c r="L55" s="116"/>
      <c r="M55" s="116"/>
    </row>
    <row r="56" spans="9:13">
      <c r="I56" s="115"/>
      <c r="J56" s="116"/>
      <c r="K56" s="116"/>
      <c r="L56" s="116"/>
      <c r="M56" s="116"/>
    </row>
    <row r="57" spans="9:13">
      <c r="I57" s="115"/>
      <c r="J57" s="116"/>
      <c r="K57" s="116"/>
      <c r="L57" s="116"/>
      <c r="M57" s="116"/>
    </row>
  </sheetData>
  <mergeCells count="49">
    <mergeCell ref="C20:E20"/>
    <mergeCell ref="I18:M18"/>
    <mergeCell ref="B6:F6"/>
    <mergeCell ref="D21:E21"/>
    <mergeCell ref="K16:M16"/>
    <mergeCell ref="K15:M15"/>
    <mergeCell ref="K13:M13"/>
    <mergeCell ref="K12:M12"/>
    <mergeCell ref="K14:M14"/>
    <mergeCell ref="K17:M17"/>
    <mergeCell ref="B3:O3"/>
    <mergeCell ref="B4:O4"/>
    <mergeCell ref="C7:E7"/>
    <mergeCell ref="H5:N5"/>
    <mergeCell ref="I7:M7"/>
    <mergeCell ref="B5:F5"/>
    <mergeCell ref="H6:N6"/>
    <mergeCell ref="B44:F44"/>
    <mergeCell ref="D29:E29"/>
    <mergeCell ref="D34:E34"/>
    <mergeCell ref="D35:E35"/>
    <mergeCell ref="D30:E30"/>
    <mergeCell ref="O23:O24"/>
    <mergeCell ref="H44:N44"/>
    <mergeCell ref="I43:M43"/>
    <mergeCell ref="I28:M28"/>
    <mergeCell ref="K29:M29"/>
    <mergeCell ref="K30:M30"/>
    <mergeCell ref="L31:M31"/>
    <mergeCell ref="K42:M42"/>
    <mergeCell ref="I39:M39"/>
    <mergeCell ref="K41:M41"/>
    <mergeCell ref="I40:M40"/>
    <mergeCell ref="K22:M22"/>
    <mergeCell ref="K21:M21"/>
    <mergeCell ref="K19:M19"/>
    <mergeCell ref="K20:M20"/>
    <mergeCell ref="I23:M24"/>
    <mergeCell ref="Q4:R4"/>
    <mergeCell ref="K8:M8"/>
    <mergeCell ref="K10:M10"/>
    <mergeCell ref="K11:M11"/>
    <mergeCell ref="K9:M9"/>
    <mergeCell ref="K38:M38"/>
    <mergeCell ref="K34:M34"/>
    <mergeCell ref="L32:M32"/>
    <mergeCell ref="L35:M35"/>
    <mergeCell ref="K37:M37"/>
    <mergeCell ref="H26:N27"/>
  </mergeCells>
  <phoneticPr fontId="20"/>
  <printOptions horizontalCentered="1"/>
  <pageMargins left="0.78740157480314965" right="0.59055118110236227" top="0.59055118110236227" bottom="0.39370078740157483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BS（円）</vt:lpstr>
      <vt:lpstr>BS（百万円）</vt:lpstr>
      <vt:lpstr>'BS（円）'!Print_Area</vt:lpstr>
      <vt:lpstr>'BS（百万円）'!Print_Area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Printed>2010-07-13T10:13:13Z</cp:lastPrinted>
  <dcterms:created xsi:type="dcterms:W3CDTF">2010-06-25T10:37:34Z</dcterms:created>
  <dcterms:modified xsi:type="dcterms:W3CDTF">2015-10-25T10:29:16Z</dcterms:modified>
</cp:coreProperties>
</file>